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Purchasing\DaryleB\2025\RFP 2025-047 POS System Selection Project\1. Internal Info &amp; Documents\1. Project -Documents\"/>
    </mc:Choice>
  </mc:AlternateContent>
  <xr:revisionPtr revIDLastSave="0" documentId="8_{D051AE72-06D2-4309-A60A-AFAAD1C18C04}" xr6:coauthVersionLast="47" xr6:coauthVersionMax="47" xr10:uidLastSave="{00000000-0000-0000-0000-000000000000}"/>
  <bookViews>
    <workbookView xWindow="-28920" yWindow="-120" windowWidth="29040" windowHeight="15720" xr2:uid="{9E60CDE9-CF6B-4908-91AC-DC5946737314}"/>
  </bookViews>
  <sheets>
    <sheet name="Submitter Checklist" sheetId="7" r:id="rId1"/>
    <sheet name="Proposal Summary" sheetId="6" r:id="rId2"/>
    <sheet name="Proposed Scope" sheetId="28" r:id="rId3"/>
    <sheet name="Software Information" sheetId="19" r:id="rId4"/>
    <sheet name="Data Conversion Services" sheetId="17" r:id="rId5"/>
    <sheet name="Modifications" sheetId="12" r:id="rId6"/>
    <sheet name="Integrations" sheetId="29" r:id="rId7"/>
    <sheet name="Other Services" sheetId="14" r:id="rId8"/>
    <sheet name="Optional" sheetId="24" r:id="rId9"/>
  </sheets>
  <definedNames>
    <definedName name="_xlnm.Print_Area" localSheetId="4">'Data Conversion Services'!$D$2:$L$30</definedName>
    <definedName name="_xlnm.Print_Area" localSheetId="5">Modifications!$D$2:$I$16</definedName>
    <definedName name="_xlnm.Print_Area" localSheetId="8">Optional!$D$2:$S$31</definedName>
    <definedName name="_xlnm.Print_Area" localSheetId="7">'Other Services'!$D$2:$R$30</definedName>
    <definedName name="_xlnm.Print_Area" localSheetId="1">'Proposal Summary'!$B$2:$E$38</definedName>
    <definedName name="_xlnm.Print_Area" localSheetId="3">'Software Information'!$E$2:$W$28</definedName>
    <definedName name="_xlnm.Print_Area" localSheetId="0">'Submitter Checklist'!$A$2:$E$21</definedName>
    <definedName name="_xlnm.Print_Titles" localSheetId="8">Optional!$2:$3</definedName>
    <definedName name="_xlnm.Print_Titles" localSheetId="7">'Other Services'!$2:$3</definedName>
    <definedName name="_xlnm.Print_Titles" localSheetId="1">'Proposal Summary'!#REF!</definedName>
    <definedName name="_xlnm.Print_Titles" localSheetId="3">'Software Information'!$2:$3</definedName>
    <definedName name="ProjectName">"""Shelby County TN ERP RFP"""</definedName>
    <definedName name="Resource" localSheetId="2">#REF!</definedName>
    <definedName name="R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6" l="1"/>
  <c r="D36" i="6"/>
  <c r="J36" i="19"/>
  <c r="K36" i="19"/>
  <c r="D29" i="6"/>
  <c r="D20" i="6"/>
  <c r="D11" i="6"/>
  <c r="C20" i="6"/>
  <c r="C29" i="6"/>
  <c r="C28" i="6"/>
  <c r="C19" i="6"/>
  <c r="C18" i="6"/>
  <c r="C27" i="6"/>
  <c r="C26" i="6"/>
  <c r="C24" i="6"/>
  <c r="C25" i="6"/>
  <c r="F16" i="12"/>
  <c r="C26" i="24"/>
  <c r="C27" i="24"/>
  <c r="C28" i="24"/>
  <c r="C29" i="24"/>
  <c r="C25" i="24"/>
  <c r="R30" i="24"/>
  <c r="Q30" i="24"/>
  <c r="P30" i="24"/>
  <c r="O30" i="24"/>
  <c r="N30" i="24"/>
  <c r="M30" i="24"/>
  <c r="L30" i="24"/>
  <c r="K30" i="24"/>
  <c r="J30" i="24"/>
  <c r="I30" i="24"/>
  <c r="F30" i="24"/>
  <c r="H29" i="24"/>
  <c r="B29" i="24"/>
  <c r="H28" i="24"/>
  <c r="B28" i="24"/>
  <c r="H27" i="24"/>
  <c r="B27" i="24"/>
  <c r="H26" i="24"/>
  <c r="B26" i="24"/>
  <c r="H25" i="24"/>
  <c r="B25" i="24"/>
  <c r="C6" i="24"/>
  <c r="C7" i="24"/>
  <c r="C8" i="24"/>
  <c r="C9" i="24"/>
  <c r="C10" i="24"/>
  <c r="C11" i="24"/>
  <c r="C12" i="24"/>
  <c r="C13" i="24"/>
  <c r="C14" i="24"/>
  <c r="C15" i="24"/>
  <c r="C5" i="24"/>
  <c r="C19" i="24"/>
  <c r="C20" i="24"/>
  <c r="C21" i="24"/>
  <c r="C22" i="24"/>
  <c r="C18" i="24"/>
  <c r="Q29" i="14"/>
  <c r="P29" i="14"/>
  <c r="O29" i="14"/>
  <c r="N29" i="14"/>
  <c r="M29" i="14"/>
  <c r="L29" i="14"/>
  <c r="K29" i="14"/>
  <c r="J29" i="14"/>
  <c r="I29" i="14"/>
  <c r="H29" i="14"/>
  <c r="G29" i="14"/>
  <c r="E29" i="14"/>
  <c r="Q22" i="14"/>
  <c r="P22" i="14"/>
  <c r="O22" i="14"/>
  <c r="N22" i="14"/>
  <c r="M22" i="14"/>
  <c r="L22" i="14"/>
  <c r="K22" i="14"/>
  <c r="J22" i="14"/>
  <c r="I22" i="14"/>
  <c r="H22" i="14"/>
  <c r="G22" i="14"/>
  <c r="E22" i="14"/>
  <c r="G28" i="14"/>
  <c r="B28" i="14"/>
  <c r="G27" i="14"/>
  <c r="B27" i="14"/>
  <c r="G26" i="14"/>
  <c r="B26" i="14"/>
  <c r="G25" i="14"/>
  <c r="B25" i="14"/>
  <c r="G24" i="14"/>
  <c r="B24" i="14"/>
  <c r="C14" i="14"/>
  <c r="C13" i="14"/>
  <c r="C12" i="14"/>
  <c r="C11" i="14"/>
  <c r="C10" i="14"/>
  <c r="C9" i="14"/>
  <c r="C8" i="14"/>
  <c r="C7" i="14"/>
  <c r="C6" i="14"/>
  <c r="C5" i="14"/>
  <c r="K21" i="17"/>
  <c r="B21" i="17"/>
  <c r="K20" i="17"/>
  <c r="B20" i="17"/>
  <c r="D31" i="19"/>
  <c r="D32" i="19"/>
  <c r="D33" i="19"/>
  <c r="D34" i="19"/>
  <c r="D30" i="19"/>
  <c r="D24" i="19"/>
  <c r="D25" i="19"/>
  <c r="D26" i="19"/>
  <c r="D27" i="19"/>
  <c r="D23" i="19"/>
  <c r="V35" i="19"/>
  <c r="V36" i="19" s="1"/>
  <c r="U35" i="19"/>
  <c r="U36" i="19" s="1"/>
  <c r="T35" i="19"/>
  <c r="T36" i="19" s="1"/>
  <c r="S35" i="19"/>
  <c r="S36" i="19" s="1"/>
  <c r="R35" i="19"/>
  <c r="R36" i="19" s="1"/>
  <c r="Q35" i="19"/>
  <c r="Q36" i="19" s="1"/>
  <c r="P35" i="19"/>
  <c r="P36" i="19" s="1"/>
  <c r="O35" i="19"/>
  <c r="N35" i="19"/>
  <c r="N36" i="19" s="1"/>
  <c r="M35" i="19"/>
  <c r="M36" i="19" s="1"/>
  <c r="K35" i="19"/>
  <c r="J35" i="19"/>
  <c r="B35" i="19"/>
  <c r="C34" i="19"/>
  <c r="C33" i="19"/>
  <c r="C32" i="19"/>
  <c r="C31" i="19"/>
  <c r="C30" i="19"/>
  <c r="B30" i="19"/>
  <c r="B29" i="19"/>
  <c r="C2" i="6"/>
  <c r="B19" i="24"/>
  <c r="B20" i="24"/>
  <c r="B21" i="24"/>
  <c r="B22" i="24"/>
  <c r="B18" i="24"/>
  <c r="B6" i="24"/>
  <c r="B7" i="24"/>
  <c r="B8" i="24"/>
  <c r="B9" i="24"/>
  <c r="B10" i="24"/>
  <c r="B11" i="24"/>
  <c r="B12" i="24"/>
  <c r="B13" i="24"/>
  <c r="B14" i="24"/>
  <c r="B15" i="24"/>
  <c r="B5" i="24"/>
  <c r="B18" i="14"/>
  <c r="B19" i="14"/>
  <c r="B20" i="14"/>
  <c r="B21" i="14"/>
  <c r="B17" i="14"/>
  <c r="B6" i="14"/>
  <c r="B7" i="14"/>
  <c r="B8" i="14"/>
  <c r="B9" i="14"/>
  <c r="B10" i="14"/>
  <c r="B11" i="14"/>
  <c r="B12" i="14"/>
  <c r="B13" i="14"/>
  <c r="B14" i="14"/>
  <c r="B5" i="14"/>
  <c r="B11" i="12"/>
  <c r="B12" i="12"/>
  <c r="B13" i="12"/>
  <c r="B14" i="12"/>
  <c r="B15" i="12"/>
  <c r="B10" i="12"/>
  <c r="B5" i="12"/>
  <c r="B6" i="12"/>
  <c r="B7" i="12"/>
  <c r="B8" i="12"/>
  <c r="B9" i="12"/>
  <c r="B4" i="12"/>
  <c r="B17" i="17"/>
  <c r="B6" i="17"/>
  <c r="B7" i="17"/>
  <c r="B8" i="17"/>
  <c r="B9" i="17"/>
  <c r="B10" i="17"/>
  <c r="B11" i="17"/>
  <c r="B12" i="17"/>
  <c r="B13" i="17"/>
  <c r="B14" i="17"/>
  <c r="B5" i="17"/>
  <c r="C27" i="19"/>
  <c r="C26" i="19"/>
  <c r="C25" i="19"/>
  <c r="C24" i="19"/>
  <c r="C23" i="19"/>
  <c r="C6" i="19"/>
  <c r="C7" i="19"/>
  <c r="C8" i="19"/>
  <c r="C9" i="19"/>
  <c r="C10" i="19"/>
  <c r="C11" i="19"/>
  <c r="C12" i="19"/>
  <c r="C13" i="19"/>
  <c r="C14" i="19"/>
  <c r="C15" i="19"/>
  <c r="C16" i="19"/>
  <c r="C17" i="19"/>
  <c r="C18" i="19"/>
  <c r="C19" i="19"/>
  <c r="C20" i="19"/>
  <c r="C5" i="19"/>
  <c r="B16" i="29"/>
  <c r="B14" i="29"/>
  <c r="B6" i="29"/>
  <c r="B7" i="29"/>
  <c r="B8" i="29"/>
  <c r="B9" i="29"/>
  <c r="B10" i="29"/>
  <c r="B11" i="29"/>
  <c r="B5" i="29"/>
  <c r="D2" i="24"/>
  <c r="E2" i="12"/>
  <c r="E2" i="29"/>
  <c r="D2" i="17"/>
  <c r="I15" i="14"/>
  <c r="J15" i="14"/>
  <c r="K15" i="14"/>
  <c r="K30" i="14" s="1"/>
  <c r="L15" i="14"/>
  <c r="M15" i="14"/>
  <c r="N15" i="14"/>
  <c r="O15" i="14"/>
  <c r="P15" i="14"/>
  <c r="Q15" i="14"/>
  <c r="J23" i="24"/>
  <c r="K23" i="24"/>
  <c r="L23" i="24"/>
  <c r="M23" i="24"/>
  <c r="N23" i="24"/>
  <c r="O23" i="24"/>
  <c r="P23" i="24"/>
  <c r="Q23" i="24"/>
  <c r="R23" i="24"/>
  <c r="I23" i="24"/>
  <c r="J16" i="24"/>
  <c r="K16" i="24"/>
  <c r="L16" i="24"/>
  <c r="M16" i="24"/>
  <c r="N16" i="24"/>
  <c r="O16" i="24"/>
  <c r="P16" i="24"/>
  <c r="Q16" i="24"/>
  <c r="R16" i="24"/>
  <c r="I16" i="24"/>
  <c r="P28" i="19"/>
  <c r="Q28" i="19"/>
  <c r="R28" i="19"/>
  <c r="S28" i="19"/>
  <c r="T28" i="19"/>
  <c r="U28" i="19"/>
  <c r="V28" i="19"/>
  <c r="O28" i="19"/>
  <c r="N28" i="19"/>
  <c r="M28" i="19"/>
  <c r="D14" i="6" s="1"/>
  <c r="K28" i="19"/>
  <c r="J28" i="19"/>
  <c r="K16" i="29"/>
  <c r="K14" i="29"/>
  <c r="I12" i="29"/>
  <c r="I17" i="29" s="1"/>
  <c r="K11" i="29"/>
  <c r="K10" i="29"/>
  <c r="K9" i="29"/>
  <c r="K8" i="29"/>
  <c r="K7" i="29"/>
  <c r="K6" i="29"/>
  <c r="K5" i="29"/>
  <c r="K17" i="17"/>
  <c r="U21" i="19"/>
  <c r="V21" i="19"/>
  <c r="D23" i="6" l="1"/>
  <c r="D30" i="6" s="1"/>
  <c r="O31" i="24"/>
  <c r="H30" i="24"/>
  <c r="C36" i="6" s="1"/>
  <c r="Q31" i="24"/>
  <c r="K31" i="24"/>
  <c r="N31" i="24"/>
  <c r="M31" i="24"/>
  <c r="D35" i="6"/>
  <c r="D34" i="6"/>
  <c r="R31" i="24"/>
  <c r="J31" i="24"/>
  <c r="P31" i="24"/>
  <c r="K22" i="17"/>
  <c r="P30" i="14"/>
  <c r="Q30" i="14"/>
  <c r="I30" i="14"/>
  <c r="O30" i="14"/>
  <c r="J30" i="14"/>
  <c r="M30" i="14"/>
  <c r="N30" i="14"/>
  <c r="L30" i="14"/>
  <c r="K18" i="17"/>
  <c r="C17" i="6" s="1"/>
  <c r="C30" i="6"/>
  <c r="L31" i="24"/>
  <c r="K12" i="29"/>
  <c r="C9" i="6" s="1"/>
  <c r="G14" i="14"/>
  <c r="E15" i="14"/>
  <c r="H15" i="14"/>
  <c r="P21" i="19"/>
  <c r="O21" i="19"/>
  <c r="O36" i="19" s="1"/>
  <c r="F23" i="24"/>
  <c r="K6" i="17"/>
  <c r="K7" i="17"/>
  <c r="K8" i="17"/>
  <c r="K9" i="17"/>
  <c r="K10" i="17"/>
  <c r="K11" i="17"/>
  <c r="K12" i="17"/>
  <c r="K13" i="17"/>
  <c r="K14" i="17"/>
  <c r="K5" i="17"/>
  <c r="F16" i="24"/>
  <c r="M21" i="19"/>
  <c r="N21" i="19"/>
  <c r="J21" i="19"/>
  <c r="C6" i="6" s="1"/>
  <c r="C16" i="6"/>
  <c r="C15" i="6"/>
  <c r="K21" i="19"/>
  <c r="C7" i="6" s="1"/>
  <c r="G17" i="14"/>
  <c r="G12" i="14"/>
  <c r="G13" i="14"/>
  <c r="H10" i="12"/>
  <c r="H8" i="12"/>
  <c r="H4" i="12"/>
  <c r="H5" i="12"/>
  <c r="C10" i="6" s="1"/>
  <c r="H6" i="12"/>
  <c r="H7" i="12"/>
  <c r="H9" i="12"/>
  <c r="I15" i="17"/>
  <c r="I18" i="17" s="1"/>
  <c r="K17" i="29" l="1"/>
  <c r="E30" i="14"/>
  <c r="H30" i="14"/>
  <c r="I23" i="17"/>
  <c r="I22" i="17"/>
  <c r="Q21" i="19"/>
  <c r="K15" i="17"/>
  <c r="S21" i="19"/>
  <c r="T21" i="19"/>
  <c r="R21" i="19"/>
  <c r="I31" i="24"/>
  <c r="F31" i="24"/>
  <c r="D5" i="6" l="1"/>
  <c r="C8" i="6"/>
  <c r="K23" i="17"/>
  <c r="D21" i="6"/>
  <c r="D6" i="17"/>
  <c r="D7" i="17" s="1"/>
  <c r="D8" i="17" s="1"/>
  <c r="D9" i="17" s="1"/>
  <c r="D10" i="17" s="1"/>
  <c r="D11" i="17" s="1"/>
  <c r="D12" i="17" s="1"/>
  <c r="D13" i="17" s="1"/>
  <c r="D14" i="17" s="1"/>
  <c r="H11" i="12" l="1"/>
  <c r="H16" i="12" s="1"/>
  <c r="H12" i="12"/>
  <c r="H8" i="24" l="1"/>
  <c r="H7" i="24"/>
  <c r="H9" i="24"/>
  <c r="H10" i="24"/>
  <c r="H11" i="24"/>
  <c r="H12" i="24"/>
  <c r="H13" i="24"/>
  <c r="H14" i="24"/>
  <c r="H15" i="24"/>
  <c r="H18" i="24"/>
  <c r="H19" i="24"/>
  <c r="H20" i="24"/>
  <c r="H21" i="24"/>
  <c r="H22" i="24"/>
  <c r="H23" i="24" l="1"/>
  <c r="C35" i="6" s="1"/>
  <c r="H6" i="24"/>
  <c r="H5" i="24"/>
  <c r="W3" i="19"/>
  <c r="B11" i="7"/>
  <c r="G21" i="14"/>
  <c r="G20" i="14"/>
  <c r="G19" i="14"/>
  <c r="G18" i="14"/>
  <c r="G11" i="14"/>
  <c r="G10" i="14"/>
  <c r="G9" i="14"/>
  <c r="G8" i="14"/>
  <c r="G7" i="14"/>
  <c r="G6" i="14"/>
  <c r="G5" i="14"/>
  <c r="H15" i="12"/>
  <c r="H14" i="12"/>
  <c r="H13" i="12"/>
  <c r="G15" i="14" l="1"/>
  <c r="H16" i="24"/>
  <c r="H31" i="24" s="1"/>
  <c r="C37" i="6" s="1"/>
  <c r="B6" i="19"/>
  <c r="B14" i="19"/>
  <c r="B5" i="19"/>
  <c r="B15" i="19"/>
  <c r="B16" i="19"/>
  <c r="B20" i="19"/>
  <c r="B17" i="19"/>
  <c r="B21" i="19"/>
  <c r="B18" i="19"/>
  <c r="B22" i="19"/>
  <c r="B19" i="19"/>
  <c r="B23" i="19"/>
  <c r="B12" i="19"/>
  <c r="B13" i="19"/>
  <c r="B28" i="19"/>
  <c r="B7" i="19"/>
  <c r="B8" i="19"/>
  <c r="B9" i="19"/>
  <c r="B10" i="19"/>
  <c r="B11" i="19"/>
  <c r="D12" i="6"/>
  <c r="D31" i="6" s="1"/>
  <c r="D37" i="6"/>
  <c r="G30" i="14" l="1"/>
  <c r="C21" i="6"/>
  <c r="C11" i="6"/>
  <c r="C12" i="6" s="1"/>
  <c r="C31" i="6" l="1"/>
</calcChain>
</file>

<file path=xl/sharedStrings.xml><?xml version="1.0" encoding="utf-8"?>
<sst xmlns="http://schemas.openxmlformats.org/spreadsheetml/2006/main" count="385" uniqueCount="165">
  <si>
    <t>1. Pricing Form Legend</t>
  </si>
  <si>
    <t>Hide Required/Optional Fields</t>
  </si>
  <si>
    <t>All black cells required</t>
  </si>
  <si>
    <t>All yellow cells optional and can be modified</t>
  </si>
  <si>
    <t>All other cells are locked</t>
  </si>
  <si>
    <t>2. Enter Basic Vendor Information</t>
  </si>
  <si>
    <t>Enter Vendor Name in cell D6</t>
  </si>
  <si>
    <t>Enter Bidder Name</t>
  </si>
  <si>
    <t>3. Complete the following Pricing Tabs</t>
  </si>
  <si>
    <t>Tab Name</t>
  </si>
  <si>
    <t>Instructions</t>
  </si>
  <si>
    <t>No data entry is required in the Proposal Summary. Comments are optional.</t>
  </si>
  <si>
    <t>Proposed Scope</t>
  </si>
  <si>
    <t>Please complete the black cells with whether the module is proposed, optional, or not bid. Cells default to no bid--update as applicable.</t>
  </si>
  <si>
    <t xml:space="preserve">Software Information </t>
  </si>
  <si>
    <t>Please complete the black cells with information regarding the software components proposed. Software Component Name should be the name of the module or suite of modules that the software is sold as. Include all software required to fulfill the scope including system modules/bundles, integration platform/API/middleware (if applicable), etc.
Any discounts or adjustments to costs should be included in line item pricing. You may use comments to explain any discounts or adjustments applied. 
Travel expenses should be entered as their own line item, if applicable.</t>
  </si>
  <si>
    <t>Data Conversion Services</t>
  </si>
  <si>
    <t>Please complete the Conversion Code, Estimated Hours, and Hourly Rate to perform the following Data Conversion Services.</t>
  </si>
  <si>
    <t>Integrations</t>
  </si>
  <si>
    <t>Please complete the Estimated Hours and Hourly Rate to develop the following Integrations. Please include any other additional integrations recommended. The comments field should list any additional info or 'No Bid' in the Comments column.</t>
  </si>
  <si>
    <t>Modifications</t>
  </si>
  <si>
    <t>Please list Estimated Hours and Hourly Rate to provide costs for Modifications identified in the Requirements spreadsheet. The requirement number should be noted.</t>
  </si>
  <si>
    <t>Other Implementation Services</t>
  </si>
  <si>
    <t>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If there is an on-going cost for the service, use the annual cost columns to specify the cost for each year.</t>
  </si>
  <si>
    <t>Optional</t>
  </si>
  <si>
    <t>Please list Optional Software, Hardware or Services within this tab, including Quantity and Rate as applicable. Specify the type of Optional item under Type.</t>
  </si>
  <si>
    <t>Proposal Summary</t>
  </si>
  <si>
    <t>Cost Category</t>
  </si>
  <si>
    <t>One-Time
Cost</t>
  </si>
  <si>
    <t>Ongoing
Annual Cost</t>
  </si>
  <si>
    <t>Comments</t>
  </si>
  <si>
    <t>General Point-of-Sale</t>
  </si>
  <si>
    <t>Software (ongoing cost displayed is average of all years)</t>
  </si>
  <si>
    <t>N/A</t>
  </si>
  <si>
    <t>Implementation Cost</t>
  </si>
  <si>
    <t>Training Services</t>
  </si>
  <si>
    <t>Other Services (ongoing cost displayed is average of all years)</t>
  </si>
  <si>
    <t>Subtotal: General Point-of-Sale</t>
  </si>
  <si>
    <t>Concessions Point-of-Sale</t>
  </si>
  <si>
    <t>Subtotal: Concessions Point-of-Sale</t>
  </si>
  <si>
    <t>Golf Point-of-Sale</t>
  </si>
  <si>
    <t>Subtotal: Golf Point-of-Sale</t>
  </si>
  <si>
    <t>Grand total</t>
  </si>
  <si>
    <t>Optional Software, Hardware and Services</t>
  </si>
  <si>
    <t>Optional Cost Total (General Point-of-Sale) (ongoing cost displayed is average of all years)</t>
  </si>
  <si>
    <t>Optional Cost Total (Concessions Point-of-Sale) (ongoing cost displayed is average of all years)</t>
  </si>
  <si>
    <t>Optional Cost Total (Golf Point-of-Sale) (ongoing cost displayed is average of all years)</t>
  </si>
  <si>
    <t>Grand Total</t>
  </si>
  <si>
    <t>Module Information</t>
  </si>
  <si>
    <t>Scope</t>
  </si>
  <si>
    <t>Core point of sale </t>
  </si>
  <si>
    <t>No Bid</t>
  </si>
  <si>
    <t>General and technical </t>
  </si>
  <si>
    <t>Activity management </t>
  </si>
  <si>
    <t>Admissions and ticketing </t>
  </si>
  <si>
    <t>Customer management </t>
  </si>
  <si>
    <t>Donation management </t>
  </si>
  <si>
    <t>Facility management </t>
  </si>
  <si>
    <t>League management </t>
  </si>
  <si>
    <t>Merchandise and inventory </t>
  </si>
  <si>
    <t>Passes and memberships</t>
  </si>
  <si>
    <t>Concessions</t>
  </si>
  <si>
    <t>Golf</t>
  </si>
  <si>
    <t>Software Information</t>
  </si>
  <si>
    <t>Please complete the black cells with information regarding the software components proposed. Software Component Name should be the name of the module or suite of modules that the software is sold as. Include all software required to fulfill the scope including system modules/bundles, integration platform/API/middleware (if applicable), etc. Any discounts or adjustments to costs should be included in line item pricing. You may use comments to explain any discounts or adjustments applied. 
Travel expenses should be entered as their own line item, if applicable.</t>
  </si>
  <si>
    <t>Vendor Name</t>
  </si>
  <si>
    <t>Software Component Name</t>
  </si>
  <si>
    <t>Version</t>
  </si>
  <si>
    <t>Licensing Measure (e.g. Users, FTEs)</t>
  </si>
  <si>
    <t># of Licensed (e.g. 1,000)</t>
  </si>
  <si>
    <t>License Type 
(select from dropdown menu)</t>
  </si>
  <si>
    <t>Training Cost</t>
  </si>
  <si>
    <t>Training Method</t>
  </si>
  <si>
    <t>Year 1 Subscription/License Cost</t>
  </si>
  <si>
    <t>Year 2 Subscription/License Cost</t>
  </si>
  <si>
    <t>Year 3 Subscription/License Cost</t>
  </si>
  <si>
    <t>Year 4 Subscription/License Cost</t>
  </si>
  <si>
    <t>Year 5 Subscription/License Cost</t>
  </si>
  <si>
    <t>Year 6 Subscription/License Cost</t>
  </si>
  <si>
    <t>Year 7 Subscription/License Cost</t>
  </si>
  <si>
    <t>Year 8 Subscription/License Cost</t>
  </si>
  <si>
    <t>Year 9 Subscription/License Cost</t>
  </si>
  <si>
    <t>Year 10 Subscription/License Cost</t>
  </si>
  <si>
    <t>Vendor</t>
  </si>
  <si>
    <t>Core</t>
  </si>
  <si>
    <t>Number</t>
  </si>
  <si>
    <t>Area</t>
  </si>
  <si>
    <t>Source System</t>
  </si>
  <si>
    <t>Data Description</t>
  </si>
  <si>
    <r>
      <t>Conversion Code</t>
    </r>
    <r>
      <rPr>
        <b/>
        <vertAlign val="superscript"/>
        <sz val="11"/>
        <color theme="0"/>
        <rFont val="Calibri"/>
        <family val="2"/>
        <scheme val="minor"/>
      </rPr>
      <t>1</t>
    </r>
  </si>
  <si>
    <t>Estimated
Hours</t>
  </si>
  <si>
    <t>Hourly
Rate</t>
  </si>
  <si>
    <t>All</t>
  </si>
  <si>
    <t>RecTrac</t>
  </si>
  <si>
    <t>All sales data broken down by revenue type and department</t>
  </si>
  <si>
    <t>Parks and Recreation, Cameron Park Zoo, Texas Ranger Hall of Fame &amp; Museum, Golf, Waco Mammoth National Monument, Tourism, Waco-McLennan County Library </t>
  </si>
  <si>
    <t>Billing history</t>
  </si>
  <si>
    <t>Payment history</t>
  </si>
  <si>
    <t>Parks and Recreation</t>
  </si>
  <si>
    <t>Customer master records, including any hierarchies</t>
  </si>
  <si>
    <t>Cameron Park Zoo, Texas Ranger Hall of Fame &amp; Museum, Golf, Waco Mammoth National Monument, Tourism</t>
  </si>
  <si>
    <t>Inventory item master data (e.g., descriptions, unit cost, sale price, barcode ID)</t>
  </si>
  <si>
    <t>Cameron Park Zoo, Texas Ranger Hall of Fame &amp; Museum, Waco Mammoth National Monument, Tourism</t>
  </si>
  <si>
    <t>Shopify</t>
  </si>
  <si>
    <t>Inventory item master data (e.g., descriptions, unit cost, sale price)</t>
  </si>
  <si>
    <t>History of payment data including payment amounts for specific accounts, check numbers or reference numbers,payment type codes, user IDs, batch numbers, batch types, etc.</t>
  </si>
  <si>
    <t>Cameron Park Zoo, Texas Ranger Hall of Fame &amp; Museum, Waco Mammoth National Monument</t>
  </si>
  <si>
    <t>Admissions data including revenue type rollup</t>
  </si>
  <si>
    <t>Facility master data including room sizes, characteristics, rollups (i.e., associations between rooms/fields and facility), addresses, activities</t>
  </si>
  <si>
    <t>Expanded</t>
  </si>
  <si>
    <t>Cameron Park Zoo</t>
  </si>
  <si>
    <t>Previous tee-time data for cancellations and reservations</t>
  </si>
  <si>
    <t>Membership information</t>
  </si>
  <si>
    <r>
      <rPr>
        <b/>
        <vertAlign val="superscript"/>
        <sz val="11"/>
        <color theme="0"/>
        <rFont val="Calibri"/>
        <family val="2"/>
        <scheme val="minor"/>
      </rPr>
      <t>1</t>
    </r>
    <r>
      <rPr>
        <b/>
        <sz val="11"/>
        <color theme="0"/>
        <rFont val="Calibri"/>
        <family val="2"/>
        <scheme val="minor"/>
      </rPr>
      <t>Data Conversion Codes</t>
    </r>
  </si>
  <si>
    <t>A</t>
  </si>
  <si>
    <t>Utilize/refine existing conversion tools/scripts</t>
  </si>
  <si>
    <t>B</t>
  </si>
  <si>
    <t>Develop new conversion scripts</t>
  </si>
  <si>
    <t>C</t>
  </si>
  <si>
    <t>Automated conversion not realistic/appropriate: Manual conversion is targeted</t>
  </si>
  <si>
    <t>D</t>
  </si>
  <si>
    <t>Other data conversion approach, please briefly describe in ‘Comments’ column</t>
  </si>
  <si>
    <t>E</t>
  </si>
  <si>
    <t>Not enough information/Need clarification/Item should be addressed during implementation</t>
  </si>
  <si>
    <t>Specification #</t>
  </si>
  <si>
    <t>Description</t>
  </si>
  <si>
    <t>#</t>
  </si>
  <si>
    <t>Data Flow
Description</t>
  </si>
  <si>
    <t>System</t>
  </si>
  <si>
    <t>Batch or Real Time</t>
  </si>
  <si>
    <t>Interface Type Proposed (API, Form-based, etc.)</t>
  </si>
  <si>
    <t>Bidirectional interface desired:
Inbound: The POS should receive membership and donor demographic information.
Outbound: Altru should receive customer information.</t>
  </si>
  <si>
    <t>Blackbaud Altru</t>
  </si>
  <si>
    <r>
      <t>Inbound</t>
    </r>
    <r>
      <rPr>
        <sz val="11"/>
        <color rgb="FF000000"/>
        <rFont val="Aptos Narrow"/>
        <family val="2"/>
      </rPr>
      <t>: The POS should reflect all revenue collected from printing/copying/faxing</t>
    </r>
  </si>
  <si>
    <t>Central Texas Writing Project Copiers</t>
  </si>
  <si>
    <t>Comprise (SAM) Public Computer</t>
  </si>
  <si>
    <r>
      <t>Inbound</t>
    </r>
    <r>
      <rPr>
        <sz val="11"/>
        <color rgb="FF000000"/>
        <rFont val="Aptos Narrow"/>
        <family val="2"/>
      </rPr>
      <t>: The POS should reflect all revenue collected from health service charges.</t>
    </r>
  </si>
  <si>
    <t>Maintstar</t>
  </si>
  <si>
    <r>
      <t>Outbound</t>
    </r>
    <r>
      <rPr>
        <sz val="11"/>
        <color rgb="FF000000"/>
        <rFont val="Aptos Narrow"/>
        <family val="2"/>
      </rPr>
      <t>: The POS booking software should reflect schedules in Outlook.</t>
    </r>
  </si>
  <si>
    <t>Outlook</t>
  </si>
  <si>
    <t>Bidirectional interface desired:
Inbound: The POS should receive the appropriate fees for the user and prevent overpay
Outbound: The ILS should receive the payment information so that the fees are not reflected on a user's account</t>
  </si>
  <si>
    <t>The Library Corporation's LS2 Integrated Library System (ILS)</t>
  </si>
  <si>
    <t>Inbound: The POS should reflect the ledger codes that from EERP
Outbound: The EERP should receive revenue information in the correct accounts with limited intervention by staff</t>
  </si>
  <si>
    <t>Tyler EERP (Munis)</t>
  </si>
  <si>
    <t>Other Services</t>
  </si>
  <si>
    <t>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If there is an on-going cost for the service, use the annual cost columns to specify the cost for each year.</t>
  </si>
  <si>
    <t>Service Description</t>
  </si>
  <si>
    <t>Estimated Hours</t>
  </si>
  <si>
    <t>One-Time Cost</t>
  </si>
  <si>
    <t>Ongoing Cost Year 1</t>
  </si>
  <si>
    <t>Ongoing Cost Year 2</t>
  </si>
  <si>
    <t>Ongoing Cost Year 3</t>
  </si>
  <si>
    <t>Ongoing Cost Year 4</t>
  </si>
  <si>
    <t>Ongoing Cost Year 5</t>
  </si>
  <si>
    <t>Ongoing Cost Year 6</t>
  </si>
  <si>
    <t>Ongoing Cost Year 7</t>
  </si>
  <si>
    <t>Ongoing Cost Year 8</t>
  </si>
  <si>
    <t>Ongoing Cost Year 9</t>
  </si>
  <si>
    <t>Ongoing Cost Year 10</t>
  </si>
  <si>
    <t xml:space="preserve"> </t>
  </si>
  <si>
    <t>Optional Software, Hardware, and Services</t>
  </si>
  <si>
    <t>Product/Service Offering</t>
  </si>
  <si>
    <t>Type</t>
  </si>
  <si>
    <t>Quantity</t>
  </si>
  <si>
    <t xml:space="preserve">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</si>
</sst>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General_)"/>
  </numFmts>
  <fonts count="2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name val="Calibri"/>
      <family val="2"/>
      <scheme val="minor"/>
    </font>
    <font>
      <b/>
      <sz val="14"/>
      <color theme="0"/>
      <name val="Calibri"/>
      <family val="2"/>
      <scheme val="minor"/>
    </font>
    <font>
      <b/>
      <sz val="16"/>
      <color theme="0"/>
      <name val="Calibri"/>
      <family val="2"/>
      <scheme val="minor"/>
    </font>
    <font>
      <b/>
      <sz val="14"/>
      <name val="Calibri"/>
      <family val="2"/>
      <scheme val="minor"/>
    </font>
    <font>
      <b/>
      <sz val="11"/>
      <name val="Calibri"/>
      <family val="2"/>
      <scheme val="minor"/>
    </font>
    <font>
      <b/>
      <sz val="10"/>
      <color rgb="FF00539B"/>
      <name val="Calibri"/>
      <family val="2"/>
      <scheme val="minor"/>
    </font>
    <font>
      <b/>
      <vertAlign val="superscript"/>
      <sz val="11"/>
      <color theme="0"/>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b/>
      <sz val="11"/>
      <color rgb="FF00539B"/>
      <name val="Calibri"/>
      <family val="2"/>
      <scheme val="minor"/>
    </font>
    <font>
      <sz val="8"/>
      <name val="Calibri"/>
      <family val="2"/>
      <scheme val="minor"/>
    </font>
    <font>
      <sz val="8"/>
      <name val="Times New Roman"/>
      <family val="1"/>
    </font>
    <font>
      <sz val="10"/>
      <name val="Arial"/>
      <family val="2"/>
    </font>
    <font>
      <sz val="11"/>
      <color rgb="FF000000"/>
      <name val="Calibri"/>
      <family val="2"/>
      <scheme val="minor"/>
    </font>
    <font>
      <b/>
      <i/>
      <sz val="12"/>
      <color theme="0"/>
      <name val="Calibri"/>
      <family val="2"/>
      <scheme val="minor"/>
    </font>
    <font>
      <b/>
      <sz val="12"/>
      <color rgb="FF00539B"/>
      <name val="Calibri"/>
      <family val="2"/>
      <scheme val="minor"/>
    </font>
    <font>
      <b/>
      <sz val="12"/>
      <color theme="0"/>
      <name val="Calibri"/>
      <family val="2"/>
      <scheme val="minor"/>
    </font>
    <font>
      <sz val="11"/>
      <color rgb="FF000000"/>
      <name val="Aptos Narrow"/>
      <family val="2"/>
    </font>
  </fonts>
  <fills count="16">
    <fill>
      <patternFill patternType="none"/>
    </fill>
    <fill>
      <patternFill patternType="gray125"/>
    </fill>
    <fill>
      <patternFill patternType="solid">
        <fgColor rgb="FF00539B"/>
        <bgColor indexed="64"/>
      </patternFill>
    </fill>
    <fill>
      <patternFill patternType="solid">
        <fgColor rgb="FF56A0D3"/>
        <bgColor indexed="64"/>
      </patternFill>
    </fill>
    <fill>
      <patternFill patternType="solid">
        <fgColor rgb="FF807F8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99"/>
        <bgColor rgb="FF000000"/>
      </patternFill>
    </fill>
    <fill>
      <patternFill patternType="solid">
        <fgColor theme="7"/>
        <bgColor indexed="64"/>
      </patternFill>
    </fill>
    <fill>
      <patternFill patternType="solid">
        <fgColor theme="5"/>
        <bgColor indexed="64"/>
      </patternFill>
    </fill>
    <fill>
      <patternFill patternType="solid">
        <fgColor rgb="FF00B050"/>
        <bgColor indexed="64"/>
      </patternFill>
    </fill>
  </fills>
  <borders count="8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rgb="FF00539B"/>
      </left>
      <right/>
      <top style="thin">
        <color theme="0"/>
      </top>
      <bottom style="thin">
        <color theme="0"/>
      </bottom>
      <diagonal/>
    </border>
    <border>
      <left style="medium">
        <color rgb="FF00539B"/>
      </left>
      <right/>
      <top style="thin">
        <color theme="0"/>
      </top>
      <bottom style="medium">
        <color rgb="FF00539B"/>
      </bottom>
      <diagonal/>
    </border>
    <border>
      <left style="thick">
        <color rgb="FF807F83"/>
      </left>
      <right style="thick">
        <color rgb="FF807F83"/>
      </right>
      <top style="thick">
        <color rgb="FF807F83"/>
      </top>
      <bottom style="thick">
        <color rgb="FF807F83"/>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ck">
        <color rgb="FF807F83"/>
      </right>
      <top style="thick">
        <color rgb="FF807F83"/>
      </top>
      <bottom style="thick">
        <color rgb="FF807F83"/>
      </bottom>
      <diagonal/>
    </border>
    <border>
      <left style="medium">
        <color theme="3"/>
      </left>
      <right/>
      <top style="thin">
        <color theme="0"/>
      </top>
      <bottom style="thin">
        <color theme="0"/>
      </bottom>
      <diagonal/>
    </border>
    <border>
      <left style="medium">
        <color theme="3"/>
      </left>
      <right style="thin">
        <color theme="0"/>
      </right>
      <top style="thin">
        <color theme="0"/>
      </top>
      <bottom style="thin">
        <color theme="0"/>
      </bottom>
      <diagonal/>
    </border>
    <border>
      <left style="thin">
        <color theme="0"/>
      </left>
      <right style="double">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medium">
        <color rgb="FF00539B"/>
      </left>
      <right/>
      <top/>
      <bottom style="thin">
        <color theme="0"/>
      </bottom>
      <diagonal/>
    </border>
    <border>
      <left style="medium">
        <color theme="3"/>
      </left>
      <right/>
      <top style="thin">
        <color theme="0"/>
      </top>
      <bottom/>
      <diagonal/>
    </border>
    <border>
      <left/>
      <right style="thin">
        <color rgb="FFFFFFFF"/>
      </right>
      <top style="thin">
        <color rgb="FFFFFFFF"/>
      </top>
      <bottom style="thin">
        <color rgb="FFFFFFFF"/>
      </bottom>
      <diagonal/>
    </border>
    <border>
      <left style="medium">
        <color theme="7"/>
      </left>
      <right style="thin">
        <color theme="0"/>
      </right>
      <top style="medium">
        <color theme="7"/>
      </top>
      <bottom style="thin">
        <color theme="0"/>
      </bottom>
      <diagonal/>
    </border>
    <border>
      <left style="thin">
        <color theme="0"/>
      </left>
      <right/>
      <top style="medium">
        <color theme="7"/>
      </top>
      <bottom style="thin">
        <color theme="0"/>
      </bottom>
      <diagonal/>
    </border>
    <border>
      <left/>
      <right/>
      <top style="medium">
        <color theme="7"/>
      </top>
      <bottom style="thin">
        <color theme="0"/>
      </bottom>
      <diagonal/>
    </border>
    <border>
      <left/>
      <right style="medium">
        <color theme="7"/>
      </right>
      <top style="medium">
        <color theme="7"/>
      </top>
      <bottom style="thin">
        <color theme="0"/>
      </bottom>
      <diagonal/>
    </border>
    <border>
      <left style="medium">
        <color theme="7"/>
      </left>
      <right style="thin">
        <color theme="0"/>
      </right>
      <top style="thin">
        <color theme="0"/>
      </top>
      <bottom style="thin">
        <color theme="0"/>
      </bottom>
      <diagonal/>
    </border>
    <border>
      <left style="thin">
        <color theme="0"/>
      </left>
      <right style="medium">
        <color theme="7"/>
      </right>
      <top style="thin">
        <color theme="0"/>
      </top>
      <bottom style="thin">
        <color theme="0"/>
      </bottom>
      <diagonal/>
    </border>
    <border>
      <left style="medium">
        <color theme="7"/>
      </left>
      <right/>
      <top style="thin">
        <color theme="0"/>
      </top>
      <bottom style="thin">
        <color theme="0"/>
      </bottom>
      <diagonal/>
    </border>
    <border>
      <left/>
      <right style="medium">
        <color theme="7"/>
      </right>
      <top style="thin">
        <color theme="0"/>
      </top>
      <bottom style="thin">
        <color theme="0"/>
      </bottom>
      <diagonal/>
    </border>
    <border>
      <left style="medium">
        <color theme="7"/>
      </left>
      <right style="thin">
        <color theme="0"/>
      </right>
      <top style="thin">
        <color theme="0"/>
      </top>
      <bottom/>
      <diagonal/>
    </border>
    <border>
      <left style="thin">
        <color theme="0"/>
      </left>
      <right style="medium">
        <color theme="7"/>
      </right>
      <top style="thin">
        <color theme="0"/>
      </top>
      <bottom/>
      <diagonal/>
    </border>
    <border>
      <left style="medium">
        <color theme="7"/>
      </left>
      <right style="medium">
        <color theme="7"/>
      </right>
      <top style="thin">
        <color theme="0"/>
      </top>
      <bottom style="medium">
        <color theme="7"/>
      </bottom>
      <diagonal/>
    </border>
    <border>
      <left style="medium">
        <color theme="7"/>
      </left>
      <right style="thin">
        <color theme="0"/>
      </right>
      <top/>
      <bottom style="medium">
        <color theme="7"/>
      </bottom>
      <diagonal/>
    </border>
    <border>
      <left style="thin">
        <color theme="0"/>
      </left>
      <right style="thin">
        <color theme="0"/>
      </right>
      <top/>
      <bottom style="medium">
        <color theme="7"/>
      </bottom>
      <diagonal/>
    </border>
    <border>
      <left style="thin">
        <color theme="0"/>
      </left>
      <right style="medium">
        <color theme="7"/>
      </right>
      <top/>
      <bottom style="medium">
        <color theme="7"/>
      </bottom>
      <diagonal/>
    </border>
    <border>
      <left style="medium">
        <color theme="7"/>
      </left>
      <right style="thin">
        <color theme="0"/>
      </right>
      <top style="thin">
        <color theme="0"/>
      </top>
      <bottom style="medium">
        <color theme="7"/>
      </bottom>
      <diagonal/>
    </border>
    <border>
      <left style="thin">
        <color theme="0"/>
      </left>
      <right style="thin">
        <color theme="0"/>
      </right>
      <top style="thin">
        <color theme="0"/>
      </top>
      <bottom style="medium">
        <color theme="7"/>
      </bottom>
      <diagonal/>
    </border>
    <border>
      <left style="thin">
        <color theme="0"/>
      </left>
      <right style="medium">
        <color theme="7"/>
      </right>
      <top style="thin">
        <color theme="0"/>
      </top>
      <bottom style="medium">
        <color theme="7"/>
      </bottom>
      <diagonal/>
    </border>
    <border>
      <left style="medium">
        <color theme="7"/>
      </left>
      <right style="thin">
        <color theme="0"/>
      </right>
      <top/>
      <bottom/>
      <diagonal/>
    </border>
    <border>
      <left style="thin">
        <color theme="0"/>
      </left>
      <right style="medium">
        <color theme="7"/>
      </right>
      <top/>
      <bottom/>
      <diagonal/>
    </border>
    <border>
      <left style="medium">
        <color theme="7"/>
      </left>
      <right style="thin">
        <color theme="0"/>
      </right>
      <top style="medium">
        <color theme="7"/>
      </top>
      <bottom/>
      <diagonal/>
    </border>
    <border>
      <left style="thin">
        <color theme="0"/>
      </left>
      <right style="thin">
        <color theme="0"/>
      </right>
      <top style="medium">
        <color theme="7"/>
      </top>
      <bottom style="thin">
        <color theme="0"/>
      </bottom>
      <diagonal/>
    </border>
    <border>
      <left style="thin">
        <color theme="0"/>
      </left>
      <right style="medium">
        <color theme="7"/>
      </right>
      <top style="medium">
        <color theme="7"/>
      </top>
      <bottom style="thin">
        <color theme="0"/>
      </bottom>
      <diagonal/>
    </border>
    <border>
      <left style="medium">
        <color theme="7"/>
      </left>
      <right/>
      <top style="medium">
        <color theme="7"/>
      </top>
      <bottom style="thin">
        <color theme="0"/>
      </bottom>
      <diagonal/>
    </border>
    <border>
      <left style="medium">
        <color theme="7"/>
      </left>
      <right style="thin">
        <color theme="0"/>
      </right>
      <top/>
      <bottom style="thin">
        <color theme="0"/>
      </bottom>
      <diagonal/>
    </border>
    <border>
      <left style="thin">
        <color theme="0"/>
      </left>
      <right style="medium">
        <color theme="7"/>
      </right>
      <top/>
      <bottom style="thin">
        <color theme="0"/>
      </bottom>
      <diagonal/>
    </border>
    <border>
      <left style="medium">
        <color theme="7"/>
      </left>
      <right/>
      <top/>
      <bottom style="thin">
        <color theme="0"/>
      </bottom>
      <diagonal/>
    </border>
    <border>
      <left/>
      <right style="medium">
        <color theme="7"/>
      </right>
      <top/>
      <bottom style="thin">
        <color theme="0"/>
      </bottom>
      <diagonal/>
    </border>
    <border>
      <left style="medium">
        <color theme="3"/>
      </left>
      <right style="thin">
        <color theme="0"/>
      </right>
      <top style="medium">
        <color theme="7"/>
      </top>
      <bottom style="thin">
        <color theme="0"/>
      </bottom>
      <diagonal/>
    </border>
    <border>
      <left style="medium">
        <color theme="7"/>
      </left>
      <right/>
      <top style="thin">
        <color theme="0"/>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3"/>
      </left>
      <right/>
      <top style="medium">
        <color theme="7"/>
      </top>
      <bottom style="thin">
        <color theme="0"/>
      </bottom>
      <diagonal/>
    </border>
    <border>
      <left style="medium">
        <color theme="7"/>
      </left>
      <right/>
      <top style="thin">
        <color theme="0"/>
      </top>
      <bottom style="medium">
        <color theme="7"/>
      </bottom>
      <diagonal/>
    </border>
    <border>
      <left/>
      <right style="thin">
        <color theme="0"/>
      </right>
      <top style="thin">
        <color theme="0"/>
      </top>
      <bottom style="medium">
        <color theme="7"/>
      </bottom>
      <diagonal/>
    </border>
    <border>
      <left style="thin">
        <color theme="0"/>
      </left>
      <right/>
      <top style="thin">
        <color theme="0"/>
      </top>
      <bottom style="medium">
        <color theme="7"/>
      </bottom>
      <diagonal/>
    </border>
    <border>
      <left style="medium">
        <color theme="7"/>
      </left>
      <right/>
      <top/>
      <bottom/>
      <diagonal/>
    </border>
    <border>
      <left/>
      <right style="medium">
        <color theme="7"/>
      </right>
      <top/>
      <bottom/>
      <diagonal/>
    </border>
    <border>
      <left/>
      <right style="medium">
        <color theme="7"/>
      </right>
      <top style="thin">
        <color theme="0"/>
      </top>
      <bottom style="medium">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right/>
      <top style="thin">
        <color theme="0"/>
      </top>
      <bottom style="medium">
        <color theme="7"/>
      </bottom>
      <diagonal/>
    </border>
    <border>
      <left/>
      <right style="thin">
        <color theme="0"/>
      </right>
      <top/>
      <bottom style="medium">
        <color theme="7"/>
      </bottom>
      <diagonal/>
    </border>
    <border>
      <left/>
      <right style="medium">
        <color theme="7"/>
      </right>
      <top style="thin">
        <color theme="0"/>
      </top>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style="thin">
        <color rgb="FFFFFFFF"/>
      </right>
      <top style="thin">
        <color rgb="FFFFFFFF"/>
      </top>
      <bottom/>
      <diagonal/>
    </border>
    <border>
      <left style="medium">
        <color theme="7"/>
      </left>
      <right style="medium">
        <color theme="7"/>
      </right>
      <top style="medium">
        <color theme="7"/>
      </top>
      <bottom style="thin">
        <color theme="0"/>
      </bottom>
      <diagonal/>
    </border>
    <border>
      <left style="medium">
        <color theme="7"/>
      </left>
      <right style="medium">
        <color theme="7"/>
      </right>
      <top style="thin">
        <color theme="0"/>
      </top>
      <bottom style="thin">
        <color theme="0"/>
      </bottom>
      <diagonal/>
    </border>
    <border>
      <left style="medium">
        <color theme="7"/>
      </left>
      <right style="medium">
        <color theme="7"/>
      </right>
      <top/>
      <bottom style="thin">
        <color theme="0"/>
      </bottom>
      <diagonal/>
    </border>
    <border>
      <left style="medium">
        <color theme="7"/>
      </left>
      <right style="medium">
        <color theme="7"/>
      </right>
      <top style="thin">
        <color theme="0"/>
      </top>
      <bottom/>
      <diagonal/>
    </border>
    <border>
      <left style="medium">
        <color theme="7"/>
      </left>
      <right style="medium">
        <color theme="7"/>
      </right>
      <top/>
      <bottom style="medium">
        <color theme="7"/>
      </bottom>
      <diagonal/>
    </border>
    <border>
      <left style="medium">
        <color theme="7"/>
      </left>
      <right style="thin">
        <color theme="0"/>
      </right>
      <top style="medium">
        <color theme="7"/>
      </top>
      <bottom style="medium">
        <color theme="7"/>
      </bottom>
      <diagonal/>
    </border>
    <border>
      <left/>
      <right style="thin">
        <color theme="0"/>
      </right>
      <top style="medium">
        <color theme="7"/>
      </top>
      <bottom style="medium">
        <color theme="7"/>
      </bottom>
      <diagonal/>
    </border>
    <border>
      <left style="thin">
        <color theme="0"/>
      </left>
      <right style="thin">
        <color theme="0"/>
      </right>
      <top style="medium">
        <color theme="7"/>
      </top>
      <bottom style="medium">
        <color theme="7"/>
      </bottom>
      <diagonal/>
    </border>
    <border>
      <left style="thin">
        <color theme="0"/>
      </left>
      <right style="medium">
        <color theme="7"/>
      </right>
      <top style="medium">
        <color theme="7"/>
      </top>
      <bottom style="medium">
        <color theme="7"/>
      </bottom>
      <diagonal/>
    </border>
    <border>
      <left style="medium">
        <color theme="3"/>
      </left>
      <right/>
      <top style="thin">
        <color theme="0"/>
      </top>
      <bottom style="medium">
        <color rgb="FF00539B"/>
      </bottom>
      <diagonal/>
    </border>
  </borders>
  <cellStyleXfs count="6">
    <xf numFmtId="0" fontId="0" fillId="0" borderId="0"/>
    <xf numFmtId="44" fontId="11" fillId="0" borderId="0" applyFont="0" applyFill="0" applyBorder="0" applyAlignment="0" applyProtection="0"/>
    <xf numFmtId="166" fontId="16" fillId="0" borderId="0"/>
    <xf numFmtId="43" fontId="16" fillId="0" borderId="0" applyFont="0" applyFill="0" applyBorder="0" applyAlignment="0" applyProtection="0"/>
    <xf numFmtId="0" fontId="17" fillId="0" borderId="0"/>
    <xf numFmtId="43" fontId="11" fillId="0" borderId="0" applyFont="0" applyFill="0" applyBorder="0" applyAlignment="0" applyProtection="0"/>
  </cellStyleXfs>
  <cellXfs count="351">
    <xf numFmtId="0" fontId="0" fillId="0" borderId="0" xfId="0"/>
    <xf numFmtId="0" fontId="0" fillId="0" borderId="0" xfId="0" applyAlignment="1">
      <alignment vertical="center"/>
    </xf>
    <xf numFmtId="0" fontId="4" fillId="4" borderId="7" xfId="0" applyFont="1" applyFill="1" applyBorder="1" applyAlignment="1">
      <alignment vertical="center"/>
    </xf>
    <xf numFmtId="0" fontId="4" fillId="4"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4" fillId="4" borderId="8" xfId="0" applyFont="1" applyFill="1" applyBorder="1" applyAlignment="1">
      <alignment vertical="center"/>
    </xf>
    <xf numFmtId="0" fontId="4" fillId="4" borderId="9" xfId="0" applyFont="1" applyFill="1" applyBorder="1" applyAlignment="1">
      <alignment horizontal="center" vertical="center"/>
    </xf>
    <xf numFmtId="0" fontId="4" fillId="4" borderId="10" xfId="0" applyFont="1" applyFill="1" applyBorder="1" applyAlignment="1">
      <alignment vertical="center"/>
    </xf>
    <xf numFmtId="0" fontId="2" fillId="7" borderId="7" xfId="0" applyFont="1" applyFill="1" applyBorder="1" applyAlignment="1">
      <alignment horizontal="left" vertical="center" indent="1"/>
    </xf>
    <xf numFmtId="0" fontId="0" fillId="5" borderId="7" xfId="0" applyFill="1" applyBorder="1" applyAlignment="1">
      <alignment horizontal="left" vertical="center" indent="1"/>
    </xf>
    <xf numFmtId="165" fontId="0" fillId="8" borderId="1" xfId="0" applyNumberFormat="1" applyFill="1" applyBorder="1" applyAlignment="1">
      <alignment horizontal="center" vertical="center"/>
    </xf>
    <xf numFmtId="165" fontId="4" fillId="8" borderId="1" xfId="0" applyNumberFormat="1" applyFont="1" applyFill="1" applyBorder="1" applyAlignment="1">
      <alignment horizontal="center" vertical="center"/>
    </xf>
    <xf numFmtId="0" fontId="1" fillId="6" borderId="7" xfId="0" applyFont="1" applyFill="1" applyBorder="1" applyAlignment="1" applyProtection="1">
      <alignment horizontal="center" vertical="center"/>
      <protection locked="0"/>
    </xf>
    <xf numFmtId="0" fontId="0" fillId="0" borderId="0" xfId="0" applyAlignment="1">
      <alignment wrapText="1"/>
    </xf>
    <xf numFmtId="0" fontId="1" fillId="3" borderId="2" xfId="0" applyFont="1" applyFill="1" applyBorder="1" applyAlignment="1">
      <alignment vertical="center"/>
    </xf>
    <xf numFmtId="0" fontId="0" fillId="5" borderId="2" xfId="0" applyFill="1"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0" fillId="0" borderId="15" xfId="0" applyBorder="1"/>
    <xf numFmtId="0" fontId="1" fillId="5" borderId="17" xfId="0" applyFont="1" applyFill="1" applyBorder="1" applyAlignment="1">
      <alignment vertical="center"/>
    </xf>
    <xf numFmtId="165" fontId="1" fillId="5" borderId="15" xfId="0" applyNumberFormat="1" applyFont="1" applyFill="1" applyBorder="1" applyAlignment="1">
      <alignment horizontal="center" vertical="center"/>
    </xf>
    <xf numFmtId="164" fontId="1" fillId="5" borderId="19" xfId="0" applyNumberFormat="1" applyFont="1" applyFill="1" applyBorder="1" applyAlignment="1">
      <alignment horizontal="center" vertical="center"/>
    </xf>
    <xf numFmtId="0" fontId="0" fillId="5" borderId="0" xfId="0" applyFill="1" applyAlignment="1">
      <alignment vertical="center"/>
    </xf>
    <xf numFmtId="0" fontId="7" fillId="10" borderId="7" xfId="0" applyFont="1" applyFill="1" applyBorder="1" applyAlignment="1">
      <alignment horizontal="center" vertical="center" wrapText="1"/>
    </xf>
    <xf numFmtId="3" fontId="0" fillId="10" borderId="1" xfId="0" applyNumberFormat="1" applyFill="1" applyBorder="1" applyAlignment="1" applyProtection="1">
      <alignment horizontal="center" vertical="center"/>
      <protection locked="0"/>
    </xf>
    <xf numFmtId="165" fontId="0" fillId="10" borderId="1" xfId="0" applyNumberFormat="1" applyFill="1" applyBorder="1" applyAlignment="1" applyProtection="1">
      <alignment horizontal="center" vertical="center"/>
      <protection locked="0"/>
    </xf>
    <xf numFmtId="0" fontId="4" fillId="10" borderId="1" xfId="0" applyFont="1" applyFill="1" applyBorder="1" applyAlignment="1" applyProtection="1">
      <alignment vertical="center" wrapText="1"/>
      <protection locked="0"/>
    </xf>
    <xf numFmtId="3" fontId="4" fillId="10" borderId="1" xfId="0" applyNumberFormat="1" applyFont="1" applyFill="1" applyBorder="1" applyAlignment="1" applyProtection="1">
      <alignment horizontal="center" vertical="center"/>
      <protection locked="0"/>
    </xf>
    <xf numFmtId="165" fontId="4" fillId="10" borderId="1" xfId="0" applyNumberFormat="1" applyFont="1" applyFill="1" applyBorder="1" applyAlignment="1" applyProtection="1">
      <alignment horizontal="center" vertical="center"/>
      <protection locked="0"/>
    </xf>
    <xf numFmtId="165" fontId="0" fillId="10" borderId="3" xfId="0" applyNumberFormat="1" applyFill="1" applyBorder="1" applyAlignment="1" applyProtection="1">
      <alignment horizontal="center" vertical="center"/>
      <protection locked="0"/>
    </xf>
    <xf numFmtId="0" fontId="7" fillId="8" borderId="7" xfId="0" applyFont="1" applyFill="1" applyBorder="1" applyAlignment="1">
      <alignment horizontal="center" vertical="center" wrapText="1"/>
    </xf>
    <xf numFmtId="0" fontId="0" fillId="10" borderId="4" xfId="0" applyFill="1" applyBorder="1" applyAlignment="1" applyProtection="1">
      <alignment horizontal="center" vertical="center" wrapText="1"/>
      <protection locked="0"/>
    </xf>
    <xf numFmtId="0" fontId="4" fillId="11" borderId="1" xfId="0" applyFont="1" applyFill="1" applyBorder="1" applyAlignment="1">
      <alignment horizontal="left" vertical="center" wrapText="1"/>
    </xf>
    <xf numFmtId="0" fontId="3" fillId="2" borderId="5" xfId="0" applyFont="1" applyFill="1" applyBorder="1" applyAlignment="1">
      <alignment vertical="center"/>
    </xf>
    <xf numFmtId="0" fontId="12" fillId="6" borderId="1" xfId="0" applyFont="1" applyFill="1" applyBorder="1" applyAlignment="1" applyProtection="1">
      <alignment horizontal="center" vertical="center" wrapText="1"/>
      <protection locked="0"/>
    </xf>
    <xf numFmtId="165" fontId="12" fillId="6" borderId="1" xfId="0" applyNumberFormat="1" applyFont="1" applyFill="1" applyBorder="1" applyAlignment="1" applyProtection="1">
      <alignment horizontal="center" vertical="center" wrapText="1"/>
      <protection locked="0"/>
    </xf>
    <xf numFmtId="165" fontId="12" fillId="6" borderId="13" xfId="0" applyNumberFormat="1" applyFont="1" applyFill="1" applyBorder="1" applyAlignment="1" applyProtection="1">
      <alignment horizontal="center" vertical="center" wrapText="1"/>
      <protection locked="0"/>
    </xf>
    <xf numFmtId="0" fontId="1" fillId="6" borderId="12" xfId="0" applyFont="1" applyFill="1" applyBorder="1" applyAlignment="1" applyProtection="1">
      <alignment horizontal="left" vertical="center" wrapText="1"/>
      <protection locked="0"/>
    </xf>
    <xf numFmtId="0" fontId="0" fillId="0" borderId="14" xfId="0" applyBorder="1"/>
    <xf numFmtId="0" fontId="0" fillId="0" borderId="16" xfId="0" applyBorder="1"/>
    <xf numFmtId="0" fontId="0" fillId="0" borderId="2" xfId="0" applyBorder="1"/>
    <xf numFmtId="165" fontId="12" fillId="6" borderId="1" xfId="0" applyNumberFormat="1" applyFont="1" applyFill="1" applyBorder="1" applyAlignment="1" applyProtection="1">
      <alignment horizontal="center" vertical="center"/>
      <protection locked="0"/>
    </xf>
    <xf numFmtId="3" fontId="12" fillId="6" borderId="1" xfId="0" applyNumberFormat="1" applyFont="1" applyFill="1" applyBorder="1" applyAlignment="1" applyProtection="1">
      <alignment horizontal="center" vertical="center"/>
      <protection locked="0"/>
    </xf>
    <xf numFmtId="165" fontId="12" fillId="6" borderId="3" xfId="0" applyNumberFormat="1" applyFont="1" applyFill="1" applyBorder="1" applyAlignment="1" applyProtection="1">
      <alignment horizontal="center" vertical="center"/>
      <protection locked="0"/>
    </xf>
    <xf numFmtId="165" fontId="12" fillId="6" borderId="3" xfId="0" applyNumberFormat="1" applyFont="1" applyFill="1" applyBorder="1" applyAlignment="1" applyProtection="1">
      <alignment horizontal="center" vertical="center" wrapText="1"/>
      <protection locked="0"/>
    </xf>
    <xf numFmtId="0" fontId="0" fillId="5" borderId="7" xfId="0" applyFill="1" applyBorder="1" applyAlignment="1">
      <alignment horizontal="left" vertical="center" wrapText="1" indent="1"/>
    </xf>
    <xf numFmtId="165" fontId="0" fillId="8" borderId="20" xfId="0" applyNumberFormat="1" applyFill="1" applyBorder="1" applyAlignment="1">
      <alignment horizontal="center" vertical="center"/>
    </xf>
    <xf numFmtId="0" fontId="12" fillId="6" borderId="20" xfId="0" applyFont="1" applyFill="1" applyBorder="1" applyAlignment="1" applyProtection="1">
      <alignment horizontal="center" vertical="center" wrapText="1"/>
      <protection locked="0"/>
    </xf>
    <xf numFmtId="0" fontId="1" fillId="9" borderId="0" xfId="0" applyFont="1" applyFill="1" applyAlignment="1">
      <alignment wrapText="1"/>
    </xf>
    <xf numFmtId="165" fontId="4" fillId="6" borderId="1" xfId="0" applyNumberFormat="1" applyFont="1" applyFill="1" applyBorder="1" applyAlignment="1" applyProtection="1">
      <alignment horizontal="center" vertical="center"/>
      <protection locked="0"/>
    </xf>
    <xf numFmtId="1" fontId="12" fillId="6" borderId="1" xfId="5" applyNumberFormat="1" applyFont="1" applyFill="1" applyBorder="1" applyAlignment="1" applyProtection="1">
      <alignment horizontal="center" vertical="center"/>
      <protection locked="0"/>
    </xf>
    <xf numFmtId="0" fontId="0" fillId="0" borderId="0" xfId="0" applyAlignment="1">
      <alignment horizontal="center" vertical="center"/>
    </xf>
    <xf numFmtId="165" fontId="8" fillId="8" borderId="1" xfId="0" applyNumberFormat="1" applyFont="1" applyFill="1" applyBorder="1" applyAlignment="1">
      <alignment horizontal="center" vertical="center"/>
    </xf>
    <xf numFmtId="3" fontId="4" fillId="6" borderId="1" xfId="0" applyNumberFormat="1" applyFont="1" applyFill="1" applyBorder="1" applyAlignment="1" applyProtection="1">
      <alignment horizontal="center" vertical="center"/>
      <protection locked="0"/>
    </xf>
    <xf numFmtId="165" fontId="4" fillId="6" borderId="3" xfId="0" applyNumberFormat="1" applyFont="1" applyFill="1" applyBorder="1" applyAlignment="1" applyProtection="1">
      <alignment horizontal="center" vertical="center"/>
      <protection locked="0"/>
    </xf>
    <xf numFmtId="0" fontId="0" fillId="10" borderId="4" xfId="0" applyFill="1" applyBorder="1" applyAlignment="1" applyProtection="1">
      <alignment horizontal="left" vertical="center" wrapText="1" indent="2"/>
      <protection locked="0"/>
    </xf>
    <xf numFmtId="0" fontId="1" fillId="3" borderId="11" xfId="0" applyFont="1" applyFill="1" applyBorder="1" applyAlignment="1">
      <alignment vertical="center"/>
    </xf>
    <xf numFmtId="0" fontId="1" fillId="3" borderId="11" xfId="0" applyFont="1" applyFill="1" applyBorder="1" applyAlignment="1" applyProtection="1">
      <alignment horizontal="left" vertical="center" wrapText="1" indent="1"/>
      <protection locked="0"/>
    </xf>
    <xf numFmtId="0" fontId="1" fillId="2" borderId="6" xfId="0" applyFont="1" applyFill="1" applyBorder="1" applyAlignment="1">
      <alignment vertical="center"/>
    </xf>
    <xf numFmtId="0" fontId="1" fillId="3" borderId="18" xfId="0" applyFont="1" applyFill="1" applyBorder="1" applyAlignment="1">
      <alignment vertical="center"/>
    </xf>
    <xf numFmtId="165" fontId="12" fillId="6" borderId="20" xfId="0" applyNumberFormat="1" applyFont="1" applyFill="1" applyBorder="1" applyAlignment="1" applyProtection="1">
      <alignment horizontal="center" vertical="center"/>
      <protection locked="0"/>
    </xf>
    <xf numFmtId="0" fontId="4" fillId="10" borderId="1" xfId="0" applyFont="1" applyFill="1" applyBorder="1" applyAlignment="1" applyProtection="1">
      <alignment horizontal="left" vertical="center" indent="2"/>
      <protection locked="0"/>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26" xfId="0" applyFont="1" applyFill="1" applyBorder="1" applyAlignment="1">
      <alignment horizontal="left" vertical="center"/>
    </xf>
    <xf numFmtId="0" fontId="1" fillId="13" borderId="30" xfId="0" applyFont="1" applyFill="1" applyBorder="1" applyAlignment="1">
      <alignment vertical="center"/>
    </xf>
    <xf numFmtId="0" fontId="1" fillId="13" borderId="31" xfId="0" applyFont="1" applyFill="1" applyBorder="1" applyAlignment="1">
      <alignment horizontal="left" vertical="center"/>
    </xf>
    <xf numFmtId="0" fontId="1" fillId="3" borderId="32" xfId="0" applyFont="1" applyFill="1" applyBorder="1" applyAlignment="1">
      <alignment horizontal="left" vertical="center" indent="1"/>
    </xf>
    <xf numFmtId="0" fontId="1" fillId="3" borderId="33" xfId="0" applyFont="1" applyFill="1" applyBorder="1" applyAlignment="1">
      <alignment vertical="center"/>
    </xf>
    <xf numFmtId="0" fontId="0" fillId="8" borderId="30" xfId="0" applyFill="1" applyBorder="1" applyAlignment="1">
      <alignment horizontal="left" vertical="center" indent="2"/>
    </xf>
    <xf numFmtId="0" fontId="0" fillId="10" borderId="31" xfId="0" applyFill="1" applyBorder="1" applyAlignment="1" applyProtection="1">
      <alignment horizontal="left" vertical="center" wrapText="1"/>
      <protection locked="0"/>
    </xf>
    <xf numFmtId="0" fontId="1" fillId="13" borderId="37" xfId="0" applyFont="1" applyFill="1" applyBorder="1" applyAlignment="1">
      <alignment vertical="center"/>
    </xf>
    <xf numFmtId="165" fontId="1" fillId="13" borderId="38" xfId="0" applyNumberFormat="1" applyFont="1" applyFill="1" applyBorder="1" applyAlignment="1">
      <alignment horizontal="center" vertical="center"/>
    </xf>
    <xf numFmtId="164" fontId="1" fillId="13" borderId="39" xfId="0" applyNumberFormat="1" applyFont="1" applyFill="1" applyBorder="1" applyAlignment="1">
      <alignment horizontal="center" vertical="center"/>
    </xf>
    <xf numFmtId="0" fontId="1" fillId="15" borderId="40" xfId="0" applyFont="1" applyFill="1" applyBorder="1" applyAlignment="1">
      <alignment horizontal="left" vertical="center" indent="1"/>
    </xf>
    <xf numFmtId="165" fontId="1" fillId="15" borderId="41" xfId="0" applyNumberFormat="1" applyFont="1" applyFill="1" applyBorder="1" applyAlignment="1">
      <alignment horizontal="center" vertical="center"/>
    </xf>
    <xf numFmtId="164" fontId="1" fillId="15" borderId="42" xfId="0" applyNumberFormat="1" applyFont="1" applyFill="1" applyBorder="1" applyAlignment="1">
      <alignment horizontal="center" vertical="center"/>
    </xf>
    <xf numFmtId="0" fontId="1" fillId="15" borderId="43" xfId="0" applyFont="1" applyFill="1" applyBorder="1" applyAlignment="1">
      <alignment horizontal="left" vertical="center" indent="1"/>
    </xf>
    <xf numFmtId="165" fontId="1" fillId="15" borderId="15" xfId="0" applyNumberFormat="1" applyFont="1" applyFill="1" applyBorder="1" applyAlignment="1">
      <alignment horizontal="center" vertical="center"/>
    </xf>
    <xf numFmtId="0" fontId="1" fillId="14" borderId="40" xfId="0" applyFont="1" applyFill="1" applyBorder="1" applyAlignment="1">
      <alignment horizontal="left" vertical="center" indent="1"/>
    </xf>
    <xf numFmtId="165" fontId="1" fillId="14" borderId="41" xfId="0" applyNumberFormat="1" applyFont="1" applyFill="1" applyBorder="1" applyAlignment="1">
      <alignment horizontal="center" vertical="center"/>
    </xf>
    <xf numFmtId="0" fontId="1" fillId="14" borderId="43" xfId="0" applyFont="1" applyFill="1" applyBorder="1" applyAlignment="1">
      <alignment horizontal="left" vertical="center" indent="1"/>
    </xf>
    <xf numFmtId="165" fontId="1" fillId="14" borderId="15" xfId="0" applyNumberFormat="1" applyFont="1" applyFill="1" applyBorder="1" applyAlignment="1">
      <alignment horizontal="center" vertical="center"/>
    </xf>
    <xf numFmtId="0" fontId="1" fillId="3" borderId="40" xfId="0" applyFont="1" applyFill="1" applyBorder="1" applyAlignment="1">
      <alignment horizontal="left" vertical="center" indent="1"/>
    </xf>
    <xf numFmtId="165" fontId="1" fillId="3" borderId="41" xfId="0" applyNumberFormat="1" applyFont="1" applyFill="1" applyBorder="1" applyAlignment="1">
      <alignment horizontal="center" vertical="center"/>
    </xf>
    <xf numFmtId="0" fontId="1" fillId="13" borderId="45" xfId="0" applyFont="1" applyFill="1" applyBorder="1" applyAlignment="1">
      <alignment vertical="center"/>
    </xf>
    <xf numFmtId="0" fontId="1" fillId="13" borderId="46" xfId="0" applyFont="1" applyFill="1" applyBorder="1" applyAlignment="1">
      <alignment horizontal="center" vertical="center" wrapText="1"/>
    </xf>
    <xf numFmtId="0" fontId="1" fillId="13" borderId="47" xfId="0" applyFont="1" applyFill="1" applyBorder="1" applyAlignment="1">
      <alignment horizontal="left" vertical="center"/>
    </xf>
    <xf numFmtId="0" fontId="1" fillId="13" borderId="40" xfId="0" applyFont="1" applyFill="1" applyBorder="1" applyAlignment="1">
      <alignment vertical="center"/>
    </xf>
    <xf numFmtId="165" fontId="1" fillId="13" borderId="41" xfId="0" applyNumberFormat="1" applyFont="1" applyFill="1" applyBorder="1" applyAlignment="1">
      <alignment horizontal="center" vertical="center"/>
    </xf>
    <xf numFmtId="164" fontId="1" fillId="13" borderId="42" xfId="0" applyNumberFormat="1" applyFont="1" applyFill="1" applyBorder="1" applyAlignment="1">
      <alignment horizontal="center" vertical="center"/>
    </xf>
    <xf numFmtId="0" fontId="0" fillId="10" borderId="35" xfId="0" applyFill="1" applyBorder="1" applyAlignment="1" applyProtection="1">
      <alignment horizontal="left" vertical="center" wrapText="1"/>
      <protection locked="0"/>
    </xf>
    <xf numFmtId="0" fontId="0" fillId="8" borderId="40" xfId="0" applyFill="1" applyBorder="1" applyAlignment="1">
      <alignment horizontal="left" vertical="center" indent="2"/>
    </xf>
    <xf numFmtId="0" fontId="12" fillId="6" borderId="41" xfId="0" applyFont="1" applyFill="1" applyBorder="1" applyAlignment="1" applyProtection="1">
      <alignment horizontal="center" vertical="center" wrapText="1"/>
      <protection locked="0"/>
    </xf>
    <xf numFmtId="0" fontId="0" fillId="10" borderId="42" xfId="0" applyFill="1" applyBorder="1" applyAlignment="1" applyProtection="1">
      <alignment horizontal="left" vertical="center" wrapText="1"/>
      <protection locked="0"/>
    </xf>
    <xf numFmtId="0" fontId="3" fillId="13" borderId="48" xfId="0" applyFont="1" applyFill="1" applyBorder="1" applyAlignment="1">
      <alignment horizontal="left" vertical="center"/>
    </xf>
    <xf numFmtId="0" fontId="1" fillId="13" borderId="41" xfId="0" applyFont="1" applyFill="1" applyBorder="1" applyAlignment="1">
      <alignment horizontal="center" vertical="center" wrapText="1"/>
    </xf>
    <xf numFmtId="0" fontId="1" fillId="13" borderId="42" xfId="0" applyFont="1" applyFill="1" applyBorder="1" applyAlignment="1">
      <alignment horizontal="left" vertical="center"/>
    </xf>
    <xf numFmtId="0" fontId="1" fillId="14" borderId="51" xfId="0" applyFont="1" applyFill="1" applyBorder="1" applyAlignment="1">
      <alignment horizontal="left" vertical="center" indent="1"/>
    </xf>
    <xf numFmtId="0" fontId="1" fillId="15" borderId="51" xfId="0" applyFont="1" applyFill="1" applyBorder="1" applyAlignment="1">
      <alignment horizontal="left" vertical="center" indent="1"/>
    </xf>
    <xf numFmtId="0" fontId="1" fillId="13" borderId="1" xfId="0" applyFont="1" applyFill="1" applyBorder="1" applyAlignment="1">
      <alignment vertical="center"/>
    </xf>
    <xf numFmtId="0" fontId="1" fillId="14" borderId="24" xfId="0" applyFont="1" applyFill="1" applyBorder="1" applyAlignment="1" applyProtection="1">
      <alignment horizontal="left" vertical="center" wrapText="1" indent="1"/>
      <protection locked="0"/>
    </xf>
    <xf numFmtId="0" fontId="1" fillId="15" borderId="24" xfId="0" applyFont="1" applyFill="1" applyBorder="1" applyAlignment="1" applyProtection="1">
      <alignment horizontal="left" vertical="center" wrapText="1" indent="1"/>
      <protection locked="0"/>
    </xf>
    <xf numFmtId="0" fontId="0" fillId="8" borderId="30" xfId="0" applyFill="1" applyBorder="1" applyAlignment="1">
      <alignment horizontal="left" vertical="center" wrapText="1" indent="1"/>
    </xf>
    <xf numFmtId="0" fontId="0" fillId="8" borderId="34" xfId="0" applyFill="1" applyBorder="1" applyAlignment="1">
      <alignment horizontal="left" vertical="center" wrapText="1" indent="1"/>
    </xf>
    <xf numFmtId="0" fontId="4" fillId="8" borderId="5" xfId="0" applyFont="1" applyFill="1" applyBorder="1" applyAlignment="1">
      <alignment horizontal="left" vertical="center" wrapText="1" indent="2"/>
    </xf>
    <xf numFmtId="0" fontId="1" fillId="14" borderId="0" xfId="0" applyFont="1" applyFill="1" applyAlignment="1" applyProtection="1">
      <alignment vertical="center" wrapText="1"/>
      <protection locked="0"/>
    </xf>
    <xf numFmtId="0" fontId="1" fillId="15" borderId="0" xfId="0" applyFont="1" applyFill="1" applyAlignment="1" applyProtection="1">
      <alignment vertical="center" wrapText="1"/>
      <protection locked="0"/>
    </xf>
    <xf numFmtId="0" fontId="1" fillId="3" borderId="26" xfId="0" applyFont="1" applyFill="1" applyBorder="1" applyAlignment="1">
      <alignment vertical="center"/>
    </xf>
    <xf numFmtId="0" fontId="1" fillId="3" borderId="46" xfId="0" applyFont="1" applyFill="1" applyBorder="1" applyAlignment="1">
      <alignment vertical="center"/>
    </xf>
    <xf numFmtId="0" fontId="1" fillId="3" borderId="27" xfId="0" applyFont="1" applyFill="1" applyBorder="1" applyAlignment="1">
      <alignment vertical="center"/>
    </xf>
    <xf numFmtId="0" fontId="1" fillId="3" borderId="47" xfId="0" applyFont="1" applyFill="1" applyBorder="1" applyAlignment="1">
      <alignment vertical="center"/>
    </xf>
    <xf numFmtId="0" fontId="4" fillId="8" borderId="30" xfId="0" applyFont="1" applyFill="1" applyBorder="1" applyAlignment="1">
      <alignment horizontal="left" vertical="center" wrapText="1"/>
    </xf>
    <xf numFmtId="0" fontId="1" fillId="13" borderId="55" xfId="0" applyFont="1" applyFill="1" applyBorder="1" applyAlignment="1">
      <alignment wrapText="1"/>
    </xf>
    <xf numFmtId="0" fontId="12" fillId="13" borderId="57" xfId="0" applyFont="1" applyFill="1" applyBorder="1"/>
    <xf numFmtId="0" fontId="3" fillId="13" borderId="11" xfId="0" applyFont="1" applyFill="1" applyBorder="1" applyAlignment="1">
      <alignment horizontal="left" vertical="center"/>
    </xf>
    <xf numFmtId="0" fontId="1" fillId="13" borderId="3" xfId="0" applyFont="1" applyFill="1" applyBorder="1" applyAlignment="1">
      <alignment vertical="center"/>
    </xf>
    <xf numFmtId="0" fontId="3" fillId="13" borderId="26" xfId="0" applyFont="1" applyFill="1" applyBorder="1" applyAlignment="1">
      <alignment horizontal="left" vertical="center" wrapText="1"/>
    </xf>
    <xf numFmtId="0" fontId="3" fillId="13" borderId="53" xfId="0" applyFont="1" applyFill="1" applyBorder="1" applyAlignment="1">
      <alignment horizontal="left" vertical="center"/>
    </xf>
    <xf numFmtId="0" fontId="13" fillId="13" borderId="28" xfId="0" applyFont="1" applyFill="1" applyBorder="1" applyAlignment="1">
      <alignment vertical="center" wrapText="1"/>
    </xf>
    <xf numFmtId="0" fontId="13" fillId="13" borderId="29" xfId="0" applyFont="1" applyFill="1" applyBorder="1" applyAlignment="1">
      <alignment vertical="center" wrapText="1"/>
    </xf>
    <xf numFmtId="0" fontId="1" fillId="13" borderId="41" xfId="0" applyFont="1" applyFill="1" applyBorder="1" applyAlignment="1">
      <alignment vertical="center"/>
    </xf>
    <xf numFmtId="0" fontId="0" fillId="10" borderId="50" xfId="0" applyFill="1" applyBorder="1" applyAlignment="1" applyProtection="1">
      <alignment horizontal="left" vertical="center" wrapText="1"/>
      <protection locked="0"/>
    </xf>
    <xf numFmtId="0" fontId="1" fillId="13" borderId="1" xfId="0" applyFont="1" applyFill="1" applyBorder="1" applyAlignment="1">
      <alignment horizontal="left" vertical="center"/>
    </xf>
    <xf numFmtId="0" fontId="1" fillId="3" borderId="22" xfId="0" applyFont="1" applyFill="1" applyBorder="1" applyAlignment="1">
      <alignment vertical="center"/>
    </xf>
    <xf numFmtId="0" fontId="1" fillId="13" borderId="1" xfId="0" applyFont="1" applyFill="1" applyBorder="1" applyAlignment="1">
      <alignment vertical="center" wrapText="1"/>
    </xf>
    <xf numFmtId="0" fontId="3" fillId="13" borderId="46" xfId="0" applyFont="1" applyFill="1" applyBorder="1" applyAlignment="1">
      <alignment horizontal="left" vertical="center"/>
    </xf>
    <xf numFmtId="0" fontId="9" fillId="13" borderId="46" xfId="0" applyFont="1" applyFill="1" applyBorder="1" applyAlignment="1">
      <alignment vertical="center" wrapText="1"/>
    </xf>
    <xf numFmtId="0" fontId="9" fillId="13" borderId="47" xfId="0" applyFont="1" applyFill="1" applyBorder="1" applyAlignment="1">
      <alignment vertical="center" wrapText="1"/>
    </xf>
    <xf numFmtId="0" fontId="1" fillId="13" borderId="31" xfId="0" applyFont="1" applyFill="1" applyBorder="1" applyAlignment="1">
      <alignment vertical="center" wrapText="1"/>
    </xf>
    <xf numFmtId="0" fontId="1" fillId="3" borderId="52" xfId="0" applyFont="1" applyFill="1" applyBorder="1" applyAlignment="1">
      <alignment vertical="center"/>
    </xf>
    <xf numFmtId="0" fontId="4" fillId="8" borderId="30" xfId="0" applyFont="1" applyFill="1" applyBorder="1" applyAlignment="1">
      <alignment horizontal="left" vertical="center" wrapText="1" indent="2"/>
    </xf>
    <xf numFmtId="0" fontId="4" fillId="10" borderId="31" xfId="0" applyFont="1" applyFill="1" applyBorder="1" applyAlignment="1" applyProtection="1">
      <alignment vertical="center" wrapText="1"/>
      <protection locked="0"/>
    </xf>
    <xf numFmtId="3" fontId="1" fillId="13" borderId="57" xfId="0" applyNumberFormat="1" applyFont="1" applyFill="1" applyBorder="1" applyAlignment="1">
      <alignment horizontal="center" vertical="center"/>
    </xf>
    <xf numFmtId="0" fontId="1" fillId="14" borderId="22" xfId="0" applyFont="1" applyFill="1" applyBorder="1" applyAlignment="1" applyProtection="1">
      <alignment vertical="center"/>
      <protection locked="0"/>
    </xf>
    <xf numFmtId="0" fontId="1" fillId="14" borderId="52" xfId="0" applyFont="1" applyFill="1" applyBorder="1" applyAlignment="1" applyProtection="1">
      <alignment vertical="center"/>
      <protection locked="0"/>
    </xf>
    <xf numFmtId="3" fontId="1" fillId="3" borderId="41" xfId="0" applyNumberFormat="1" applyFont="1" applyFill="1" applyBorder="1" applyAlignment="1">
      <alignment horizontal="center" vertical="center"/>
    </xf>
    <xf numFmtId="3" fontId="1" fillId="3" borderId="42" xfId="0" applyNumberFormat="1" applyFont="1" applyFill="1" applyBorder="1" applyAlignment="1">
      <alignment horizontal="center" vertical="center"/>
    </xf>
    <xf numFmtId="0" fontId="1" fillId="15" borderId="22" xfId="0" applyFont="1" applyFill="1" applyBorder="1" applyAlignment="1" applyProtection="1">
      <alignment vertical="center"/>
      <protection locked="0"/>
    </xf>
    <xf numFmtId="0" fontId="1" fillId="15" borderId="52" xfId="0" applyFont="1" applyFill="1" applyBorder="1" applyAlignment="1" applyProtection="1">
      <alignment vertical="center"/>
      <protection locked="0"/>
    </xf>
    <xf numFmtId="0" fontId="1" fillId="14" borderId="64" xfId="0" applyFont="1" applyFill="1" applyBorder="1" applyAlignment="1" applyProtection="1">
      <alignment horizontal="left" vertical="center" indent="1"/>
      <protection locked="0"/>
    </xf>
    <xf numFmtId="0" fontId="1" fillId="15" borderId="64" xfId="0" applyFont="1" applyFill="1" applyBorder="1" applyAlignment="1" applyProtection="1">
      <alignment horizontal="left" vertical="center" indent="1"/>
      <protection locked="0"/>
    </xf>
    <xf numFmtId="0" fontId="0" fillId="0" borderId="62" xfId="0" applyBorder="1" applyAlignment="1">
      <alignment horizontal="center" vertical="center"/>
    </xf>
    <xf numFmtId="0" fontId="0" fillId="0" borderId="63" xfId="0" applyBorder="1" applyAlignment="1">
      <alignment vertical="center"/>
    </xf>
    <xf numFmtId="0" fontId="0" fillId="0" borderId="55" xfId="0"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1" fillId="13" borderId="65" xfId="0" applyFont="1" applyFill="1" applyBorder="1" applyAlignment="1">
      <alignment vertical="center"/>
    </xf>
    <xf numFmtId="0" fontId="1" fillId="13" borderId="66" xfId="0" applyFont="1" applyFill="1" applyBorder="1" applyAlignment="1">
      <alignment vertical="center"/>
    </xf>
    <xf numFmtId="0" fontId="1" fillId="13" borderId="67" xfId="0" applyFont="1" applyFill="1" applyBorder="1" applyAlignment="1">
      <alignment vertical="center"/>
    </xf>
    <xf numFmtId="0" fontId="1" fillId="3" borderId="53" xfId="0" applyFont="1" applyFill="1" applyBorder="1" applyAlignment="1">
      <alignment horizontal="left" vertical="center" indent="1"/>
    </xf>
    <xf numFmtId="0" fontId="1" fillId="3" borderId="68" xfId="0" applyFont="1" applyFill="1" applyBorder="1" applyAlignment="1">
      <alignment horizontal="center" vertical="center"/>
    </xf>
    <xf numFmtId="0" fontId="1" fillId="3" borderId="68" xfId="0" applyFont="1" applyFill="1" applyBorder="1" applyAlignment="1">
      <alignment vertical="center"/>
    </xf>
    <xf numFmtId="1" fontId="1" fillId="3" borderId="68" xfId="0" applyNumberFormat="1" applyFont="1" applyFill="1" applyBorder="1" applyAlignment="1">
      <alignment horizontal="center" vertical="center"/>
    </xf>
    <xf numFmtId="165" fontId="1" fillId="3" borderId="68" xfId="0" applyNumberFormat="1" applyFont="1" applyFill="1" applyBorder="1" applyAlignment="1">
      <alignment horizontal="center" vertical="center"/>
    </xf>
    <xf numFmtId="0" fontId="4" fillId="8" borderId="68" xfId="0" applyFont="1" applyFill="1" applyBorder="1" applyAlignment="1">
      <alignment horizontal="center" vertical="center" wrapText="1"/>
    </xf>
    <xf numFmtId="0" fontId="4" fillId="8" borderId="68" xfId="0" applyFont="1" applyFill="1" applyBorder="1" applyAlignment="1">
      <alignment horizontal="center" vertical="center"/>
    </xf>
    <xf numFmtId="0" fontId="4" fillId="11" borderId="68" xfId="0" applyFont="1" applyFill="1" applyBorder="1" applyAlignment="1">
      <alignment horizontal="left" vertical="center" wrapText="1"/>
    </xf>
    <xf numFmtId="165" fontId="4" fillId="8" borderId="68" xfId="0" applyNumberFormat="1" applyFont="1" applyFill="1" applyBorder="1" applyAlignment="1">
      <alignment horizontal="center" vertical="center"/>
    </xf>
    <xf numFmtId="0" fontId="1" fillId="3" borderId="59" xfId="0" applyFont="1" applyFill="1" applyBorder="1" applyAlignment="1">
      <alignment horizontal="left" vertical="center" indent="1"/>
    </xf>
    <xf numFmtId="0" fontId="1" fillId="3" borderId="64" xfId="0" applyFont="1" applyFill="1" applyBorder="1" applyAlignment="1">
      <alignment vertical="center"/>
    </xf>
    <xf numFmtId="0" fontId="4" fillId="8" borderId="59" xfId="0" applyFont="1" applyFill="1" applyBorder="1" applyAlignment="1">
      <alignment horizontal="left" vertical="center" wrapText="1" indent="2"/>
    </xf>
    <xf numFmtId="0" fontId="4" fillId="10" borderId="64" xfId="0" applyFont="1" applyFill="1" applyBorder="1" applyAlignment="1" applyProtection="1">
      <alignment vertical="center" wrapText="1"/>
      <protection locked="0"/>
    </xf>
    <xf numFmtId="0" fontId="1" fillId="13" borderId="69" xfId="0" applyFont="1" applyFill="1" applyBorder="1" applyAlignment="1">
      <alignment horizontal="center" vertical="center"/>
    </xf>
    <xf numFmtId="0" fontId="20" fillId="13" borderId="47" xfId="0" applyFont="1" applyFill="1" applyBorder="1" applyAlignment="1">
      <alignment vertical="center" wrapText="1"/>
    </xf>
    <xf numFmtId="0" fontId="1" fillId="13" borderId="71" xfId="0" applyFont="1" applyFill="1" applyBorder="1" applyAlignment="1">
      <alignment vertical="center"/>
    </xf>
    <xf numFmtId="0" fontId="1" fillId="13" borderId="72" xfId="0" applyFont="1" applyFill="1" applyBorder="1" applyAlignment="1">
      <alignment vertical="center"/>
    </xf>
    <xf numFmtId="0" fontId="1" fillId="13" borderId="72" xfId="0" applyFont="1" applyFill="1" applyBorder="1" applyAlignment="1">
      <alignment horizontal="left" vertical="center"/>
    </xf>
    <xf numFmtId="0" fontId="1" fillId="13" borderId="72" xfId="0" applyFont="1" applyFill="1" applyBorder="1" applyAlignment="1">
      <alignment horizontal="center" vertical="center"/>
    </xf>
    <xf numFmtId="3" fontId="1" fillId="13" borderId="72" xfId="0" applyNumberFormat="1" applyFont="1" applyFill="1" applyBorder="1" applyAlignment="1">
      <alignment horizontal="center" vertical="center"/>
    </xf>
    <xf numFmtId="165" fontId="1" fillId="13" borderId="72" xfId="0" applyNumberFormat="1" applyFont="1" applyFill="1" applyBorder="1" applyAlignment="1">
      <alignment horizontal="center" vertical="center"/>
    </xf>
    <xf numFmtId="0" fontId="1" fillId="13" borderId="73" xfId="0" applyFont="1" applyFill="1" applyBorder="1" applyAlignment="1">
      <alignment horizontal="left" vertical="center"/>
    </xf>
    <xf numFmtId="0" fontId="19" fillId="13" borderId="26" xfId="0" applyFont="1" applyFill="1" applyBorder="1" applyAlignment="1">
      <alignment vertical="center" wrapText="1"/>
    </xf>
    <xf numFmtId="0" fontId="19" fillId="13" borderId="46" xfId="0" applyFont="1" applyFill="1" applyBorder="1" applyAlignment="1">
      <alignment vertical="center"/>
    </xf>
    <xf numFmtId="0" fontId="20" fillId="13" borderId="46" xfId="0" applyFont="1" applyFill="1" applyBorder="1" applyAlignment="1">
      <alignment vertical="center" wrapText="1"/>
    </xf>
    <xf numFmtId="0" fontId="21" fillId="13" borderId="40" xfId="0" applyFont="1" applyFill="1" applyBorder="1" applyAlignment="1">
      <alignment vertical="center" wrapText="1"/>
    </xf>
    <xf numFmtId="0" fontId="21" fillId="13" borderId="41" xfId="0" applyFont="1" applyFill="1" applyBorder="1" applyAlignment="1">
      <alignment horizontal="center" vertical="center" wrapText="1"/>
    </xf>
    <xf numFmtId="0" fontId="21" fillId="13" borderId="41" xfId="0" applyFont="1" applyFill="1" applyBorder="1" applyAlignment="1">
      <alignment vertical="center" wrapText="1"/>
    </xf>
    <xf numFmtId="0" fontId="21" fillId="13" borderId="42" xfId="0" applyFont="1" applyFill="1" applyBorder="1" applyAlignment="1">
      <alignment vertical="center" wrapText="1"/>
    </xf>
    <xf numFmtId="0" fontId="1" fillId="13" borderId="3" xfId="0" applyFont="1" applyFill="1" applyBorder="1" applyAlignment="1">
      <alignment horizontal="center" vertical="center" wrapText="1"/>
    </xf>
    <xf numFmtId="0" fontId="1" fillId="14" borderId="22" xfId="0" applyFont="1" applyFill="1" applyBorder="1" applyAlignment="1">
      <alignment vertical="center" wrapText="1"/>
    </xf>
    <xf numFmtId="0" fontId="1" fillId="15" borderId="22" xfId="0" applyFont="1" applyFill="1" applyBorder="1" applyAlignment="1">
      <alignment vertical="center" wrapText="1"/>
    </xf>
    <xf numFmtId="0" fontId="3" fillId="13" borderId="46" xfId="0" applyFont="1" applyFill="1" applyBorder="1" applyAlignment="1">
      <alignment horizontal="left" vertical="center" wrapText="1"/>
    </xf>
    <xf numFmtId="0" fontId="14" fillId="13" borderId="28" xfId="0" applyFont="1" applyFill="1" applyBorder="1" applyAlignment="1">
      <alignment vertical="center" wrapText="1"/>
    </xf>
    <xf numFmtId="0" fontId="14" fillId="13" borderId="29" xfId="0" applyFont="1" applyFill="1" applyBorder="1" applyAlignment="1">
      <alignment vertical="center" wrapText="1"/>
    </xf>
    <xf numFmtId="0" fontId="1" fillId="3" borderId="70" xfId="0" applyFont="1" applyFill="1" applyBorder="1" applyAlignment="1">
      <alignment vertical="center"/>
    </xf>
    <xf numFmtId="3" fontId="1" fillId="13" borderId="41" xfId="0" applyNumberFormat="1" applyFont="1" applyFill="1" applyBorder="1" applyAlignment="1">
      <alignment horizontal="center" vertical="center"/>
    </xf>
    <xf numFmtId="0" fontId="1" fillId="14" borderId="63" xfId="0" applyFont="1" applyFill="1" applyBorder="1" applyAlignment="1" applyProtection="1">
      <alignment vertical="center" wrapText="1"/>
      <protection locked="0"/>
    </xf>
    <xf numFmtId="0" fontId="1" fillId="3" borderId="42" xfId="0" applyFont="1" applyFill="1" applyBorder="1" applyAlignment="1" applyProtection="1">
      <alignment horizontal="left" vertical="center" wrapText="1"/>
      <protection locked="0"/>
    </xf>
    <xf numFmtId="3" fontId="12" fillId="6" borderId="20" xfId="0" applyNumberFormat="1" applyFont="1" applyFill="1" applyBorder="1" applyAlignment="1" applyProtection="1">
      <alignment horizontal="center" vertical="center"/>
      <protection locked="0"/>
    </xf>
    <xf numFmtId="165" fontId="12" fillId="6" borderId="21" xfId="0" applyNumberFormat="1" applyFont="1" applyFill="1" applyBorder="1" applyAlignment="1" applyProtection="1">
      <alignment horizontal="center" vertical="center"/>
      <protection locked="0"/>
    </xf>
    <xf numFmtId="0" fontId="1" fillId="15" borderId="63" xfId="0" applyFont="1" applyFill="1" applyBorder="1" applyAlignment="1" applyProtection="1">
      <alignment vertical="center" wrapText="1"/>
      <protection locked="0"/>
    </xf>
    <xf numFmtId="0" fontId="1" fillId="14" borderId="68" xfId="0" applyFont="1" applyFill="1" applyBorder="1" applyAlignment="1" applyProtection="1">
      <alignment vertical="center" wrapText="1"/>
      <protection locked="0"/>
    </xf>
    <xf numFmtId="0" fontId="1" fillId="14" borderId="64" xfId="0" applyFont="1" applyFill="1" applyBorder="1" applyAlignment="1" applyProtection="1">
      <alignment vertical="center" wrapText="1"/>
      <protection locked="0"/>
    </xf>
    <xf numFmtId="0" fontId="0" fillId="13" borderId="39" xfId="0" applyFill="1" applyBorder="1" applyAlignment="1">
      <alignment vertical="center"/>
    </xf>
    <xf numFmtId="0" fontId="1" fillId="15" borderId="68" xfId="0" applyFont="1" applyFill="1" applyBorder="1" applyAlignment="1" applyProtection="1">
      <alignment vertical="center" wrapText="1"/>
      <protection locked="0"/>
    </xf>
    <xf numFmtId="0" fontId="1" fillId="15" borderId="64" xfId="0" applyFont="1" applyFill="1" applyBorder="1" applyAlignment="1" applyProtection="1">
      <alignment vertical="center" wrapText="1"/>
      <protection locked="0"/>
    </xf>
    <xf numFmtId="0" fontId="1" fillId="13" borderId="69" xfId="0" applyFont="1" applyFill="1" applyBorder="1" applyAlignment="1">
      <alignment vertical="center"/>
    </xf>
    <xf numFmtId="0" fontId="3" fillId="13" borderId="75" xfId="0" applyFont="1" applyFill="1" applyBorder="1" applyAlignment="1">
      <alignment horizontal="left" vertical="center"/>
    </xf>
    <xf numFmtId="0" fontId="1" fillId="13" borderId="76" xfId="0" applyFont="1" applyFill="1" applyBorder="1" applyAlignment="1">
      <alignment vertical="center" wrapText="1"/>
    </xf>
    <xf numFmtId="0" fontId="1" fillId="3" borderId="76" xfId="0" applyFont="1" applyFill="1" applyBorder="1" applyAlignment="1">
      <alignment vertical="center" wrapText="1"/>
    </xf>
    <xf numFmtId="0" fontId="4" fillId="8" borderId="76" xfId="0" applyFont="1" applyFill="1" applyBorder="1" applyAlignment="1">
      <alignment horizontal="left" vertical="center" wrapText="1" indent="2"/>
    </xf>
    <xf numFmtId="0" fontId="1" fillId="3" borderId="36" xfId="0" applyFont="1" applyFill="1" applyBorder="1" applyAlignment="1">
      <alignment horizontal="left" vertical="center" wrapText="1"/>
    </xf>
    <xf numFmtId="0" fontId="1" fillId="14" borderId="77" xfId="0" applyFont="1" applyFill="1" applyBorder="1" applyAlignment="1">
      <alignment vertical="center" wrapText="1"/>
    </xf>
    <xf numFmtId="0" fontId="4" fillId="8" borderId="78" xfId="0" applyFont="1" applyFill="1" applyBorder="1" applyAlignment="1">
      <alignment horizontal="left" vertical="center" wrapText="1" indent="2"/>
    </xf>
    <xf numFmtId="0" fontId="1" fillId="14" borderId="36" xfId="0" applyFont="1" applyFill="1" applyBorder="1" applyAlignment="1">
      <alignment vertical="center" wrapText="1"/>
    </xf>
    <xf numFmtId="0" fontId="1" fillId="15" borderId="77" xfId="0" applyFont="1" applyFill="1" applyBorder="1" applyAlignment="1">
      <alignment vertical="center" wrapText="1"/>
    </xf>
    <xf numFmtId="0" fontId="1" fillId="15" borderId="36" xfId="0" applyFont="1" applyFill="1" applyBorder="1" applyAlignment="1">
      <alignment vertical="center" wrapText="1"/>
    </xf>
    <xf numFmtId="0" fontId="1" fillId="13" borderId="79" xfId="0" applyFont="1" applyFill="1" applyBorder="1" applyAlignment="1">
      <alignment vertical="center" wrapText="1"/>
    </xf>
    <xf numFmtId="0" fontId="1" fillId="13" borderId="30" xfId="0" applyFont="1" applyFill="1" applyBorder="1" applyAlignment="1">
      <alignment vertical="center" wrapText="1"/>
    </xf>
    <xf numFmtId="0" fontId="1" fillId="13" borderId="81" xfId="0" applyFont="1" applyFill="1" applyBorder="1" applyAlignment="1">
      <alignment vertical="center"/>
    </xf>
    <xf numFmtId="0" fontId="0" fillId="13" borderId="83" xfId="0" applyFill="1" applyBorder="1" applyAlignment="1">
      <alignment vertical="center"/>
    </xf>
    <xf numFmtId="0" fontId="1" fillId="3" borderId="5" xfId="0" applyFont="1" applyFill="1" applyBorder="1" applyAlignment="1">
      <alignment horizontal="left" vertical="center" wrapText="1" indent="1"/>
    </xf>
    <xf numFmtId="0" fontId="1" fillId="14" borderId="23" xfId="0" applyFont="1" applyFill="1" applyBorder="1" applyAlignment="1">
      <alignment horizontal="left" vertical="center" wrapText="1" indent="1"/>
    </xf>
    <xf numFmtId="0" fontId="1" fillId="14" borderId="5" xfId="0" applyFont="1" applyFill="1" applyBorder="1" applyAlignment="1">
      <alignment horizontal="left" vertical="center" wrapText="1"/>
    </xf>
    <xf numFmtId="0" fontId="3" fillId="13" borderId="3" xfId="0" applyFont="1" applyFill="1" applyBorder="1" applyAlignment="1">
      <alignment horizontal="left" vertical="center"/>
    </xf>
    <xf numFmtId="0" fontId="1" fillId="13" borderId="84" xfId="0" applyFont="1" applyFill="1" applyBorder="1" applyAlignment="1">
      <alignment vertical="center" wrapText="1"/>
    </xf>
    <xf numFmtId="0" fontId="3" fillId="13" borderId="46" xfId="0" applyFont="1" applyFill="1" applyBorder="1" applyAlignment="1">
      <alignment horizontal="center" vertical="center"/>
    </xf>
    <xf numFmtId="0" fontId="14" fillId="13" borderId="46" xfId="0" applyFont="1" applyFill="1" applyBorder="1" applyAlignment="1">
      <alignment vertical="center" wrapText="1"/>
    </xf>
    <xf numFmtId="0" fontId="14" fillId="13" borderId="47" xfId="0" applyFont="1" applyFill="1" applyBorder="1" applyAlignment="1">
      <alignment vertical="center" wrapText="1"/>
    </xf>
    <xf numFmtId="0" fontId="1" fillId="14" borderId="52" xfId="0" applyFont="1" applyFill="1" applyBorder="1" applyAlignment="1">
      <alignment vertical="center" wrapText="1"/>
    </xf>
    <xf numFmtId="0" fontId="1" fillId="3" borderId="60" xfId="0" applyFont="1" applyFill="1" applyBorder="1" applyAlignment="1">
      <alignment horizontal="left" vertical="center" wrapText="1" indent="1"/>
    </xf>
    <xf numFmtId="0" fontId="1" fillId="3" borderId="60" xfId="0" applyFont="1" applyFill="1" applyBorder="1" applyAlignment="1">
      <alignment horizontal="center" vertical="center" wrapText="1"/>
    </xf>
    <xf numFmtId="165" fontId="1" fillId="3" borderId="61" xfId="0" applyNumberFormat="1" applyFont="1" applyFill="1" applyBorder="1" applyAlignment="1">
      <alignment horizontal="center" vertical="center"/>
    </xf>
    <xf numFmtId="0" fontId="1" fillId="3" borderId="42" xfId="0" applyFont="1" applyFill="1" applyBorder="1" applyAlignment="1">
      <alignment horizontal="left" vertical="center" wrapText="1"/>
    </xf>
    <xf numFmtId="1" fontId="1" fillId="13" borderId="38" xfId="0" applyNumberFormat="1" applyFont="1" applyFill="1" applyBorder="1" applyAlignment="1">
      <alignment horizontal="center" vertical="center"/>
    </xf>
    <xf numFmtId="165" fontId="1" fillId="13" borderId="38" xfId="1" applyNumberFormat="1" applyFont="1" applyFill="1" applyBorder="1" applyAlignment="1" applyProtection="1">
      <alignment horizontal="center" vertical="center"/>
    </xf>
    <xf numFmtId="0" fontId="1" fillId="14" borderId="59" xfId="0" applyFont="1" applyFill="1" applyBorder="1" applyAlignment="1">
      <alignment horizontal="left" vertical="center" indent="1"/>
    </xf>
    <xf numFmtId="0" fontId="1" fillId="14" borderId="60" xfId="0" applyFont="1" applyFill="1" applyBorder="1" applyAlignment="1">
      <alignment horizontal="left" vertical="center" wrapText="1" indent="1"/>
    </xf>
    <xf numFmtId="0" fontId="1" fillId="14" borderId="60" xfId="0" applyFont="1" applyFill="1" applyBorder="1" applyAlignment="1">
      <alignment horizontal="center" vertical="center" wrapText="1"/>
    </xf>
    <xf numFmtId="3" fontId="1" fillId="14" borderId="41" xfId="0" applyNumberFormat="1" applyFont="1" applyFill="1" applyBorder="1" applyAlignment="1">
      <alignment horizontal="center" vertical="center"/>
    </xf>
    <xf numFmtId="165" fontId="1" fillId="14" borderId="61" xfId="0" applyNumberFormat="1" applyFont="1" applyFill="1" applyBorder="1" applyAlignment="1">
      <alignment horizontal="center" vertical="center"/>
    </xf>
    <xf numFmtId="0" fontId="1" fillId="14" borderId="42" xfId="0" applyFont="1" applyFill="1" applyBorder="1" applyAlignment="1">
      <alignment horizontal="left" vertical="center" wrapText="1"/>
    </xf>
    <xf numFmtId="0" fontId="1" fillId="15" borderId="52" xfId="0" applyFont="1" applyFill="1" applyBorder="1" applyAlignment="1">
      <alignment vertical="center" wrapText="1"/>
    </xf>
    <xf numFmtId="0" fontId="1" fillId="15" borderId="59" xfId="0" applyFont="1" applyFill="1" applyBorder="1" applyAlignment="1">
      <alignment horizontal="left" vertical="center" indent="1"/>
    </xf>
    <xf numFmtId="0" fontId="1" fillId="15" borderId="60" xfId="0" applyFont="1" applyFill="1" applyBorder="1" applyAlignment="1">
      <alignment horizontal="left" vertical="center" wrapText="1" indent="1"/>
    </xf>
    <xf numFmtId="0" fontId="1" fillId="15" borderId="60" xfId="0" applyFont="1" applyFill="1" applyBorder="1" applyAlignment="1">
      <alignment horizontal="center" vertical="center" wrapText="1"/>
    </xf>
    <xf numFmtId="3" fontId="1" fillId="15" borderId="41" xfId="0" applyNumberFormat="1" applyFont="1" applyFill="1" applyBorder="1" applyAlignment="1">
      <alignment horizontal="center" vertical="center"/>
    </xf>
    <xf numFmtId="165" fontId="1" fillId="15" borderId="61" xfId="0" applyNumberFormat="1" applyFont="1" applyFill="1" applyBorder="1" applyAlignment="1">
      <alignment horizontal="center" vertical="center"/>
    </xf>
    <xf numFmtId="0" fontId="1" fillId="15" borderId="42" xfId="0" applyFont="1" applyFill="1" applyBorder="1" applyAlignment="1">
      <alignment horizontal="left" vertical="center" wrapText="1"/>
    </xf>
    <xf numFmtId="0" fontId="1" fillId="13" borderId="71" xfId="0" applyFont="1" applyFill="1" applyBorder="1" applyAlignment="1">
      <alignment vertical="center" wrapText="1"/>
    </xf>
    <xf numFmtId="0" fontId="1" fillId="3" borderId="62" xfId="0" applyFont="1" applyFill="1" applyBorder="1" applyAlignment="1">
      <alignment horizontal="left" vertical="center" wrapText="1" indent="1"/>
    </xf>
    <xf numFmtId="0" fontId="1" fillId="13" borderId="41" xfId="0" applyFont="1" applyFill="1" applyBorder="1" applyAlignment="1">
      <alignment horizontal="center" vertical="center"/>
    </xf>
    <xf numFmtId="3" fontId="8" fillId="10" borderId="1" xfId="0"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3" fillId="13" borderId="26" xfId="0" applyFont="1" applyFill="1" applyBorder="1" applyAlignment="1">
      <alignment vertical="center"/>
    </xf>
    <xf numFmtId="0" fontId="3" fillId="13" borderId="46" xfId="0" applyFont="1" applyFill="1" applyBorder="1" applyAlignment="1">
      <alignment vertical="center"/>
    </xf>
    <xf numFmtId="0" fontId="3" fillId="13" borderId="46" xfId="0" applyFont="1" applyFill="1" applyBorder="1" applyAlignment="1">
      <alignment vertical="center" wrapText="1"/>
    </xf>
    <xf numFmtId="0" fontId="1" fillId="13" borderId="30" xfId="0" applyFont="1" applyFill="1" applyBorder="1" applyAlignment="1">
      <alignment horizontal="left" vertical="center"/>
    </xf>
    <xf numFmtId="0" fontId="3" fillId="13" borderId="32" xfId="0" applyFont="1" applyFill="1" applyBorder="1" applyAlignment="1">
      <alignment horizontal="left" vertical="center"/>
    </xf>
    <xf numFmtId="0" fontId="4" fillId="8" borderId="32" xfId="0" applyFont="1" applyFill="1" applyBorder="1" applyAlignment="1">
      <alignment horizontal="left" vertical="center" wrapText="1" indent="2"/>
    </xf>
    <xf numFmtId="3" fontId="12" fillId="6" borderId="41" xfId="0" applyNumberFormat="1" applyFont="1" applyFill="1" applyBorder="1" applyAlignment="1" applyProtection="1">
      <alignment horizontal="center" vertical="center"/>
      <protection locked="0"/>
    </xf>
    <xf numFmtId="1" fontId="12" fillId="6" borderId="41" xfId="5" applyNumberFormat="1" applyFont="1" applyFill="1" applyBorder="1" applyAlignment="1" applyProtection="1">
      <alignment horizontal="center" vertical="center"/>
      <protection locked="0"/>
    </xf>
    <xf numFmtId="165" fontId="12" fillId="6" borderId="41" xfId="0" applyNumberFormat="1" applyFont="1" applyFill="1" applyBorder="1" applyAlignment="1" applyProtection="1">
      <alignment horizontal="center" vertical="center"/>
      <protection locked="0"/>
    </xf>
    <xf numFmtId="0" fontId="1" fillId="3" borderId="59" xfId="0" applyFont="1" applyFill="1" applyBorder="1" applyAlignment="1">
      <alignment horizontal="left" vertical="center" wrapText="1" indent="1"/>
    </xf>
    <xf numFmtId="0" fontId="1" fillId="14" borderId="51" xfId="0" applyFont="1" applyFill="1" applyBorder="1" applyAlignment="1">
      <alignment horizontal="left" vertical="center" wrapText="1" indent="1"/>
    </xf>
    <xf numFmtId="0" fontId="1" fillId="14" borderId="59" xfId="0" applyFont="1" applyFill="1" applyBorder="1" applyAlignment="1">
      <alignment horizontal="left" vertical="center" wrapText="1" indent="1"/>
    </xf>
    <xf numFmtId="0" fontId="1" fillId="15" borderId="51" xfId="0" applyFont="1" applyFill="1" applyBorder="1" applyAlignment="1">
      <alignment horizontal="left" vertical="center" wrapText="1" indent="1"/>
    </xf>
    <xf numFmtId="0" fontId="1" fillId="15" borderId="59" xfId="0" applyFont="1" applyFill="1" applyBorder="1" applyAlignment="1">
      <alignment horizontal="left" vertical="center" wrapText="1" indent="1"/>
    </xf>
    <xf numFmtId="0" fontId="12" fillId="3" borderId="41" xfId="0" applyFont="1" applyFill="1" applyBorder="1" applyAlignment="1">
      <alignment horizontal="center" vertical="center" wrapText="1"/>
    </xf>
    <xf numFmtId="165" fontId="12" fillId="3" borderId="41" xfId="0" applyNumberFormat="1" applyFont="1" applyFill="1" applyBorder="1" applyAlignment="1">
      <alignment horizontal="center" vertical="center" wrapText="1"/>
    </xf>
    <xf numFmtId="165" fontId="1" fillId="3" borderId="61" xfId="0" applyNumberFormat="1" applyFont="1" applyFill="1" applyBorder="1" applyAlignment="1">
      <alignment horizontal="center" vertical="center" wrapText="1"/>
    </xf>
    <xf numFmtId="165" fontId="12" fillId="3" borderId="61" xfId="0" applyNumberFormat="1" applyFont="1" applyFill="1" applyBorder="1" applyAlignment="1">
      <alignment horizontal="center" vertical="center" wrapText="1"/>
    </xf>
    <xf numFmtId="0" fontId="1" fillId="14" borderId="22" xfId="0" applyFont="1" applyFill="1" applyBorder="1" applyAlignment="1">
      <alignment horizontal="left" vertical="center" wrapText="1" indent="1"/>
    </xf>
    <xf numFmtId="0" fontId="1" fillId="14" borderId="41" xfId="0" applyFont="1" applyFill="1" applyBorder="1" applyAlignment="1">
      <alignment horizontal="center" vertical="center" wrapText="1"/>
    </xf>
    <xf numFmtId="165" fontId="1" fillId="14" borderId="41" xfId="0" applyNumberFormat="1" applyFont="1" applyFill="1" applyBorder="1" applyAlignment="1">
      <alignment horizontal="center" vertical="center" wrapText="1"/>
    </xf>
    <xf numFmtId="0" fontId="1" fillId="15" borderId="22" xfId="0" applyFont="1" applyFill="1" applyBorder="1" applyAlignment="1">
      <alignment horizontal="left" vertical="center" wrapText="1" indent="1"/>
    </xf>
    <xf numFmtId="0" fontId="1" fillId="15" borderId="41" xfId="0" applyFont="1" applyFill="1" applyBorder="1" applyAlignment="1">
      <alignment horizontal="center" vertical="center" wrapText="1"/>
    </xf>
    <xf numFmtId="165" fontId="1" fillId="15" borderId="41" xfId="0" applyNumberFormat="1" applyFont="1" applyFill="1" applyBorder="1" applyAlignment="1">
      <alignment horizontal="center" vertical="center" wrapText="1"/>
    </xf>
    <xf numFmtId="0" fontId="1" fillId="13" borderId="56" xfId="0" applyFont="1" applyFill="1" applyBorder="1" applyAlignment="1">
      <alignment wrapText="1"/>
    </xf>
    <xf numFmtId="0" fontId="1" fillId="13" borderId="56" xfId="0" applyFont="1" applyFill="1" applyBorder="1" applyAlignment="1">
      <alignment horizontal="center" wrapText="1"/>
    </xf>
    <xf numFmtId="165" fontId="1" fillId="13" borderId="56" xfId="0" applyNumberFormat="1" applyFont="1" applyFill="1" applyBorder="1" applyAlignment="1">
      <alignment horizontal="center"/>
    </xf>
    <xf numFmtId="164" fontId="1" fillId="3" borderId="42" xfId="0" applyNumberFormat="1" applyFont="1" applyFill="1" applyBorder="1" applyAlignment="1" applyProtection="1">
      <alignment horizontal="center" vertical="center"/>
      <protection locked="0"/>
    </xf>
    <xf numFmtId="164" fontId="1" fillId="14" borderId="44" xfId="0" applyNumberFormat="1" applyFont="1" applyFill="1" applyBorder="1" applyAlignment="1" applyProtection="1">
      <alignment horizontal="center" vertical="center"/>
      <protection locked="0"/>
    </xf>
    <xf numFmtId="164" fontId="1" fillId="14" borderId="42" xfId="0" applyNumberFormat="1" applyFont="1" applyFill="1" applyBorder="1" applyAlignment="1" applyProtection="1">
      <alignment horizontal="center" vertical="center"/>
      <protection locked="0"/>
    </xf>
    <xf numFmtId="164" fontId="1" fillId="15" borderId="44" xfId="0" applyNumberFormat="1" applyFont="1" applyFill="1" applyBorder="1" applyAlignment="1" applyProtection="1">
      <alignment horizontal="center" vertical="center"/>
      <protection locked="0"/>
    </xf>
    <xf numFmtId="0" fontId="1" fillId="3" borderId="51" xfId="0" applyFont="1" applyFill="1" applyBorder="1" applyAlignment="1">
      <alignment horizontal="left" vertical="center" indent="1"/>
    </xf>
    <xf numFmtId="0" fontId="4" fillId="8" borderId="4" xfId="0" applyFont="1" applyFill="1" applyBorder="1" applyAlignment="1">
      <alignment horizontal="left" vertical="center" wrapText="1"/>
    </xf>
    <xf numFmtId="0" fontId="4" fillId="8" borderId="1" xfId="0" applyFont="1" applyFill="1" applyBorder="1" applyAlignment="1">
      <alignment vertical="center" wrapText="1"/>
    </xf>
    <xf numFmtId="0" fontId="1" fillId="3" borderId="60" xfId="0" applyFont="1" applyFill="1" applyBorder="1" applyAlignment="1">
      <alignment horizontal="center" vertical="center"/>
    </xf>
    <xf numFmtId="0" fontId="1" fillId="14" borderId="22" xfId="0" applyFont="1" applyFill="1" applyBorder="1" applyAlignment="1">
      <alignment vertical="center"/>
    </xf>
    <xf numFmtId="0" fontId="4" fillId="8" borderId="49" xfId="0" applyFont="1" applyFill="1" applyBorder="1" applyAlignment="1">
      <alignment horizontal="left" vertical="center" wrapText="1"/>
    </xf>
    <xf numFmtId="0" fontId="1" fillId="14" borderId="60" xfId="0" applyFont="1" applyFill="1" applyBorder="1" applyAlignment="1">
      <alignment horizontal="left" vertical="center" indent="1"/>
    </xf>
    <xf numFmtId="0" fontId="1" fillId="14" borderId="60" xfId="0" applyFont="1" applyFill="1" applyBorder="1" applyAlignment="1">
      <alignment horizontal="center" vertical="center"/>
    </xf>
    <xf numFmtId="0" fontId="1" fillId="15" borderId="22" xfId="0" applyFont="1" applyFill="1" applyBorder="1" applyAlignment="1">
      <alignment vertical="center"/>
    </xf>
    <xf numFmtId="0" fontId="1" fillId="15" borderId="60" xfId="0" applyFont="1" applyFill="1" applyBorder="1" applyAlignment="1">
      <alignment horizontal="left" vertical="center" indent="1"/>
    </xf>
    <xf numFmtId="0" fontId="1" fillId="15" borderId="60" xfId="0" applyFont="1" applyFill="1" applyBorder="1" applyAlignment="1">
      <alignment horizontal="center" vertical="center"/>
    </xf>
    <xf numFmtId="0" fontId="1" fillId="13" borderId="55" xfId="0" applyFont="1" applyFill="1" applyBorder="1" applyAlignment="1">
      <alignment vertical="center"/>
    </xf>
    <xf numFmtId="0" fontId="1" fillId="13" borderId="56" xfId="0" applyFont="1" applyFill="1" applyBorder="1" applyAlignment="1">
      <alignment vertical="center"/>
    </xf>
    <xf numFmtId="0" fontId="1" fillId="13" borderId="56" xfId="0" applyFont="1" applyFill="1" applyBorder="1" applyAlignment="1">
      <alignment horizontal="center" vertical="center"/>
    </xf>
    <xf numFmtId="3" fontId="1" fillId="13" borderId="56" xfId="0" applyNumberFormat="1" applyFont="1" applyFill="1" applyBorder="1" applyAlignment="1">
      <alignment horizontal="center" vertical="center"/>
    </xf>
    <xf numFmtId="165" fontId="1" fillId="14" borderId="60" xfId="0" applyNumberFormat="1" applyFont="1" applyFill="1" applyBorder="1" applyAlignment="1">
      <alignment horizontal="center" vertical="center"/>
    </xf>
    <xf numFmtId="165" fontId="1" fillId="15" borderId="60" xfId="0" applyNumberFormat="1" applyFont="1" applyFill="1" applyBorder="1" applyAlignment="1">
      <alignment horizontal="center" vertical="center"/>
    </xf>
    <xf numFmtId="165" fontId="1" fillId="13" borderId="56" xfId="0" applyNumberFormat="1" applyFont="1" applyFill="1" applyBorder="1" applyAlignment="1">
      <alignment horizontal="center" vertical="center"/>
    </xf>
    <xf numFmtId="3" fontId="1" fillId="14" borderId="60" xfId="0" applyNumberFormat="1" applyFont="1" applyFill="1" applyBorder="1" applyAlignment="1">
      <alignment horizontal="center" vertical="center"/>
    </xf>
    <xf numFmtId="3" fontId="1" fillId="15" borderId="60" xfId="0" applyNumberFormat="1" applyFont="1" applyFill="1" applyBorder="1" applyAlignment="1">
      <alignment horizontal="center" vertical="center"/>
    </xf>
    <xf numFmtId="0" fontId="4" fillId="8" borderId="16" xfId="0" applyFont="1" applyFill="1" applyBorder="1" applyAlignment="1">
      <alignment horizontal="center" vertical="center"/>
    </xf>
    <xf numFmtId="0" fontId="4" fillId="10" borderId="30" xfId="0" applyFont="1" applyFill="1" applyBorder="1" applyAlignment="1" applyProtection="1">
      <alignment horizontal="left" vertical="center" wrapText="1"/>
      <protection locked="0"/>
    </xf>
    <xf numFmtId="0" fontId="18" fillId="12" borderId="25" xfId="0" applyFont="1" applyFill="1" applyBorder="1" applyAlignment="1" applyProtection="1">
      <alignment horizontal="left" vertical="center" wrapText="1" indent="2"/>
      <protection locked="0"/>
    </xf>
    <xf numFmtId="0" fontId="18" fillId="12" borderId="74" xfId="0" applyFont="1" applyFill="1" applyBorder="1" applyAlignment="1" applyProtection="1">
      <alignment horizontal="left" vertical="center" wrapText="1" indent="2"/>
      <protection locked="0"/>
    </xf>
    <xf numFmtId="1" fontId="1" fillId="3" borderId="41" xfId="0" applyNumberFormat="1" applyFont="1" applyFill="1" applyBorder="1" applyAlignment="1">
      <alignment horizontal="center" vertical="center"/>
    </xf>
    <xf numFmtId="0" fontId="1" fillId="3" borderId="54" xfId="0" applyFont="1" applyFill="1" applyBorder="1" applyAlignment="1">
      <alignment horizontal="left" vertical="center" wrapText="1" indent="1"/>
    </xf>
    <xf numFmtId="0" fontId="4" fillId="8" borderId="34" xfId="0" applyFont="1" applyFill="1" applyBorder="1" applyAlignment="1">
      <alignment horizontal="left" vertical="center" wrapText="1"/>
    </xf>
    <xf numFmtId="0" fontId="1" fillId="13" borderId="80" xfId="0" applyFont="1" applyFill="1" applyBorder="1" applyAlignment="1">
      <alignment vertical="center"/>
    </xf>
    <xf numFmtId="3" fontId="1" fillId="14" borderId="68" xfId="0" applyNumberFormat="1" applyFont="1" applyFill="1" applyBorder="1" applyAlignment="1">
      <alignment horizontal="center" vertical="center" wrapText="1"/>
    </xf>
    <xf numFmtId="0" fontId="1" fillId="14" borderId="68" xfId="0" applyFont="1" applyFill="1" applyBorder="1" applyAlignment="1">
      <alignment vertical="center" wrapText="1"/>
    </xf>
    <xf numFmtId="165" fontId="1" fillId="14" borderId="68" xfId="1" applyNumberFormat="1" applyFont="1" applyFill="1" applyBorder="1" applyAlignment="1" applyProtection="1">
      <alignment horizontal="center" vertical="center" wrapText="1"/>
    </xf>
    <xf numFmtId="3" fontId="1" fillId="15" borderId="68" xfId="0" applyNumberFormat="1" applyFont="1" applyFill="1" applyBorder="1" applyAlignment="1">
      <alignment horizontal="center" vertical="center" wrapText="1"/>
    </xf>
    <xf numFmtId="0" fontId="1" fillId="15" borderId="68" xfId="0" applyFont="1" applyFill="1" applyBorder="1" applyAlignment="1">
      <alignment vertical="center" wrapText="1"/>
    </xf>
    <xf numFmtId="165" fontId="1" fillId="15" borderId="68" xfId="0" applyNumberFormat="1" applyFont="1" applyFill="1" applyBorder="1" applyAlignment="1">
      <alignment horizontal="center" vertical="center" wrapText="1"/>
    </xf>
    <xf numFmtId="3" fontId="1" fillId="13" borderId="82" xfId="0" applyNumberFormat="1" applyFont="1" applyFill="1" applyBorder="1" applyAlignment="1">
      <alignment horizontal="center" vertical="center"/>
    </xf>
    <xf numFmtId="165" fontId="1" fillId="13" borderId="82" xfId="0" applyNumberFormat="1" applyFont="1" applyFill="1" applyBorder="1" applyAlignment="1">
      <alignment horizontal="center" vertical="center"/>
    </xf>
    <xf numFmtId="0" fontId="0" fillId="10" borderId="64" xfId="0" applyFill="1" applyBorder="1" applyAlignment="1" applyProtection="1">
      <alignment horizontal="left" vertical="center" wrapText="1"/>
      <protection locked="0"/>
    </xf>
    <xf numFmtId="0" fontId="12" fillId="6" borderId="56" xfId="0" applyFont="1" applyFill="1" applyBorder="1" applyAlignment="1" applyProtection="1">
      <alignment horizontal="center" vertical="center" wrapText="1"/>
      <protection locked="0"/>
    </xf>
    <xf numFmtId="0" fontId="0" fillId="8" borderId="34" xfId="0" applyFill="1" applyBorder="1" applyAlignment="1">
      <alignment horizontal="left" vertical="center" indent="2"/>
    </xf>
    <xf numFmtId="0" fontId="0" fillId="8" borderId="37" xfId="0" applyFill="1" applyBorder="1" applyAlignment="1">
      <alignment horizontal="left" vertical="center" indent="2"/>
    </xf>
    <xf numFmtId="0" fontId="12" fillId="6" borderId="64" xfId="0" applyFont="1" applyFill="1" applyBorder="1" applyAlignment="1" applyProtection="1">
      <alignment horizontal="center" vertical="center" wrapText="1"/>
      <protection locked="0"/>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0" fillId="5" borderId="7" xfId="0" applyFill="1" applyBorder="1" applyAlignment="1">
      <alignment horizontal="left" vertical="center" indent="2"/>
    </xf>
    <xf numFmtId="0" fontId="0" fillId="5" borderId="8" xfId="0" applyFill="1" applyBorder="1" applyAlignment="1">
      <alignment horizontal="left" vertical="center" wrapText="1" indent="1"/>
    </xf>
    <xf numFmtId="0" fontId="0" fillId="5" borderId="10" xfId="0" applyFill="1" applyBorder="1" applyAlignment="1">
      <alignment horizontal="left" vertical="center" wrapText="1" indent="1"/>
    </xf>
    <xf numFmtId="0" fontId="2" fillId="7" borderId="8" xfId="0" applyFont="1" applyFill="1" applyBorder="1" applyAlignment="1">
      <alignment horizontal="left" vertical="center" indent="1"/>
    </xf>
    <xf numFmtId="0" fontId="2" fillId="7" borderId="10" xfId="0" applyFont="1" applyFill="1" applyBorder="1" applyAlignment="1">
      <alignment horizontal="left" vertical="center" indent="1"/>
    </xf>
    <xf numFmtId="0" fontId="0" fillId="5" borderId="7" xfId="0" applyFill="1" applyBorder="1" applyAlignment="1">
      <alignment horizontal="left" vertical="center" wrapText="1" indent="1"/>
    </xf>
    <xf numFmtId="0" fontId="13" fillId="13" borderId="27" xfId="0" applyFont="1" applyFill="1" applyBorder="1" applyAlignment="1">
      <alignment horizontal="left" vertical="center" wrapText="1" indent="1"/>
    </xf>
    <xf numFmtId="0" fontId="13" fillId="13" borderId="28" xfId="0" applyFont="1" applyFill="1" applyBorder="1" applyAlignment="1">
      <alignment horizontal="left" vertical="center" wrapText="1" indent="1"/>
    </xf>
    <xf numFmtId="0" fontId="13" fillId="13" borderId="29" xfId="0" applyFont="1" applyFill="1" applyBorder="1" applyAlignment="1">
      <alignment horizontal="left" vertical="center" wrapText="1" indent="1"/>
    </xf>
    <xf numFmtId="0" fontId="1" fillId="3" borderId="49" xfId="0" applyFont="1" applyFill="1" applyBorder="1" applyAlignment="1">
      <alignment horizontal="left" vertical="center" indent="1"/>
    </xf>
    <xf numFmtId="0" fontId="1" fillId="3" borderId="16"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14" borderId="51" xfId="0" applyFont="1" applyFill="1" applyBorder="1" applyAlignment="1">
      <alignment horizontal="left" vertical="center" indent="1"/>
    </xf>
    <xf numFmtId="0" fontId="1" fillId="14" borderId="22" xfId="0" applyFont="1" applyFill="1" applyBorder="1" applyAlignment="1">
      <alignment horizontal="left" vertical="center" indent="1"/>
    </xf>
    <xf numFmtId="0" fontId="1" fillId="14" borderId="29" xfId="0" applyFont="1" applyFill="1" applyBorder="1" applyAlignment="1">
      <alignment horizontal="left" vertical="center" indent="1"/>
    </xf>
    <xf numFmtId="0" fontId="1" fillId="15" borderId="51" xfId="0" applyFont="1" applyFill="1" applyBorder="1" applyAlignment="1">
      <alignment horizontal="left" vertical="center" indent="1"/>
    </xf>
    <xf numFmtId="0" fontId="1" fillId="15" borderId="22" xfId="0" applyFont="1" applyFill="1" applyBorder="1" applyAlignment="1">
      <alignment horizontal="left" vertical="center" indent="1"/>
    </xf>
    <xf numFmtId="0" fontId="1" fillId="15" borderId="52" xfId="0" applyFont="1" applyFill="1" applyBorder="1" applyAlignment="1">
      <alignment horizontal="left" vertical="center" indent="1"/>
    </xf>
    <xf numFmtId="0" fontId="3" fillId="13" borderId="58"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19" fillId="13" borderId="46" xfId="0" applyFont="1" applyFill="1" applyBorder="1" applyAlignment="1">
      <alignment horizontal="center" vertical="center" wrapText="1"/>
    </xf>
    <xf numFmtId="0" fontId="1" fillId="14" borderId="52" xfId="0" applyFont="1" applyFill="1" applyBorder="1" applyAlignment="1">
      <alignment horizontal="left" vertical="center" indent="1"/>
    </xf>
    <xf numFmtId="0" fontId="1" fillId="3" borderId="48" xfId="0" applyFont="1" applyFill="1" applyBorder="1" applyAlignment="1">
      <alignment horizontal="left" vertical="center" indent="1"/>
    </xf>
    <xf numFmtId="0" fontId="1" fillId="3" borderId="28" xfId="0" applyFont="1" applyFill="1" applyBorder="1" applyAlignment="1">
      <alignment horizontal="left" vertical="center" indent="1"/>
    </xf>
    <xf numFmtId="0" fontId="1" fillId="3" borderId="29" xfId="0" applyFont="1" applyFill="1" applyBorder="1" applyAlignment="1">
      <alignment horizontal="left" vertical="center" indent="1"/>
    </xf>
    <xf numFmtId="0" fontId="3" fillId="13" borderId="27" xfId="0" applyFont="1" applyFill="1" applyBorder="1" applyAlignment="1">
      <alignment horizontal="center" vertical="center" wrapText="1"/>
    </xf>
  </cellXfs>
  <cellStyles count="6">
    <cellStyle name="Comma" xfId="5" builtinId="3"/>
    <cellStyle name="Comma 16" xfId="3" xr:uid="{086A7D24-E6E4-42C6-8ACC-5C8C66DA0EFD}"/>
    <cellStyle name="Currency" xfId="1" builtinId="4"/>
    <cellStyle name="Normal" xfId="0" builtinId="0"/>
    <cellStyle name="Normal 10" xfId="2" xr:uid="{41125CBC-B0FF-4F0C-B58B-DD53E4E4802E}"/>
    <cellStyle name="Normal 2" xfId="4" xr:uid="{9DB98340-E27C-457D-814E-4692C2C4A5DA}"/>
  </cellStyles>
  <dxfs count="10">
    <dxf>
      <font>
        <color theme="0"/>
      </font>
    </dxf>
    <dxf>
      <font>
        <color theme="0"/>
      </font>
    </dxf>
    <dxf>
      <font>
        <color theme="0"/>
      </font>
    </dxf>
    <dxf>
      <font>
        <b/>
        <i val="0"/>
        <color theme="0"/>
      </font>
      <fill>
        <patternFill>
          <bgColor theme="1"/>
        </patternFill>
      </fill>
    </dxf>
    <dxf>
      <font>
        <color theme="0"/>
      </font>
    </dxf>
    <dxf>
      <font>
        <color theme="0"/>
      </font>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color theme="0"/>
      </font>
    </dxf>
  </dxfs>
  <tableStyles count="0" defaultTableStyle="TableStyleMedium2" defaultPivotStyle="PivotStyleLight16"/>
  <colors>
    <mruColors>
      <color rgb="FFFFFF99"/>
      <color rgb="FF56A0D3"/>
      <color rgb="FF00539B"/>
      <color rgb="FF949B50"/>
      <color rgb="FF5D2884"/>
      <color rgb="FF807F83"/>
      <color rgb="FFBF311A"/>
      <color rgb="FFE58E1A"/>
      <color rgb="FF7542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PM_Standard_Color">
      <a:dk1>
        <a:sysClr val="windowText" lastClr="000000"/>
      </a:dk1>
      <a:lt1>
        <a:sysClr val="window" lastClr="FFFFFF"/>
      </a:lt1>
      <a:dk2>
        <a:srgbClr val="44546A"/>
      </a:dk2>
      <a:lt2>
        <a:srgbClr val="E7E6E6"/>
      </a:lt2>
      <a:accent1>
        <a:srgbClr val="008E97"/>
      </a:accent1>
      <a:accent2>
        <a:srgbClr val="DC6026"/>
      </a:accent2>
      <a:accent3>
        <a:srgbClr val="C9942B"/>
      </a:accent3>
      <a:accent4>
        <a:srgbClr val="1F3E7C"/>
      </a:accent4>
      <a:accent5>
        <a:srgbClr val="2D4657"/>
      </a:accent5>
      <a:accent6>
        <a:srgbClr val="7F7F7F"/>
      </a:accent6>
      <a:hlink>
        <a:srgbClr val="1F407C"/>
      </a:hlink>
      <a:folHlink>
        <a:srgbClr val="008E9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A57"/>
  <sheetViews>
    <sheetView tabSelected="1" workbookViewId="0">
      <selection activeCell="C14" sqref="C14:D14"/>
    </sheetView>
  </sheetViews>
  <sheetFormatPr defaultColWidth="0" defaultRowHeight="15" customHeight="1" zeroHeight="1" thickTop="1" thickBottom="1" x14ac:dyDescent="0.3"/>
  <cols>
    <col min="1" max="1" width="3.7109375" style="2" customWidth="1"/>
    <col min="2" max="2" width="33.42578125" style="2" customWidth="1"/>
    <col min="3" max="3" width="40.7109375" style="3" customWidth="1"/>
    <col min="4" max="4" width="40.7109375" style="2" customWidth="1"/>
    <col min="5" max="5" width="3.7109375" style="2" customWidth="1"/>
    <col min="6" max="16384" width="9.28515625" style="2" hidden="1"/>
  </cols>
  <sheetData>
    <row r="1" spans="2:27" ht="3" customHeight="1" thickTop="1" thickBot="1" x14ac:dyDescent="0.3">
      <c r="B1" s="5"/>
      <c r="C1" s="6"/>
      <c r="D1" s="7"/>
    </row>
    <row r="2" spans="2:27" ht="5.0999999999999996" customHeight="1" thickTop="1" thickBot="1" x14ac:dyDescent="0.3">
      <c r="B2" s="5"/>
      <c r="C2" s="6"/>
      <c r="D2" s="7"/>
    </row>
    <row r="3" spans="2:27" ht="30" customHeight="1" thickTop="1" thickBot="1" x14ac:dyDescent="0.3">
      <c r="B3" s="322" t="s">
        <v>0</v>
      </c>
      <c r="C3" s="323"/>
      <c r="D3" s="324"/>
      <c r="AA3" s="2" t="s">
        <v>1</v>
      </c>
    </row>
    <row r="4" spans="2:27" ht="45" customHeight="1" thickTop="1" thickBot="1" x14ac:dyDescent="0.3">
      <c r="B4" s="4" t="s">
        <v>2</v>
      </c>
      <c r="C4" s="27" t="s">
        <v>3</v>
      </c>
      <c r="D4" s="34" t="s">
        <v>4</v>
      </c>
    </row>
    <row r="5" spans="2:27" ht="15" customHeight="1" thickTop="1" thickBot="1" x14ac:dyDescent="0.3"/>
    <row r="6" spans="2:27" ht="30" customHeight="1" thickTop="1" thickBot="1" x14ac:dyDescent="0.3">
      <c r="B6" s="322" t="s">
        <v>5</v>
      </c>
      <c r="C6" s="323"/>
      <c r="D6" s="324"/>
    </row>
    <row r="7" spans="2:27" ht="30" customHeight="1" thickTop="1" thickBot="1" x14ac:dyDescent="0.3">
      <c r="B7" s="325" t="s">
        <v>6</v>
      </c>
      <c r="C7" s="325"/>
      <c r="D7" s="12" t="s">
        <v>7</v>
      </c>
    </row>
    <row r="8" spans="2:27" ht="15" customHeight="1" thickTop="1" thickBot="1" x14ac:dyDescent="0.3"/>
    <row r="9" spans="2:27" ht="30" customHeight="1" thickTop="1" thickBot="1" x14ac:dyDescent="0.3">
      <c r="B9" s="322" t="s">
        <v>8</v>
      </c>
      <c r="C9" s="323"/>
      <c r="D9" s="324"/>
    </row>
    <row r="10" spans="2:27" ht="15" customHeight="1" thickTop="1" thickBot="1" x14ac:dyDescent="0.3">
      <c r="B10" s="8" t="s">
        <v>9</v>
      </c>
      <c r="C10" s="328" t="s">
        <v>10</v>
      </c>
      <c r="D10" s="329"/>
    </row>
    <row r="11" spans="2:27" ht="30" customHeight="1" thickTop="1" thickBot="1" x14ac:dyDescent="0.3">
      <c r="B11" s="9" t="str">
        <f>'Proposal Summary'!B2</f>
        <v>Proposal Summary</v>
      </c>
      <c r="C11" s="326" t="s">
        <v>11</v>
      </c>
      <c r="D11" s="327"/>
    </row>
    <row r="12" spans="2:27" ht="45" customHeight="1" thickTop="1" thickBot="1" x14ac:dyDescent="0.3">
      <c r="B12" s="9" t="s">
        <v>12</v>
      </c>
      <c r="C12" s="326" t="s">
        <v>13</v>
      </c>
      <c r="D12" s="327"/>
    </row>
    <row r="13" spans="2:27" ht="147.75" customHeight="1" thickTop="1" thickBot="1" x14ac:dyDescent="0.3">
      <c r="B13" s="9" t="s">
        <v>14</v>
      </c>
      <c r="C13" s="326" t="s">
        <v>15</v>
      </c>
      <c r="D13" s="327"/>
    </row>
    <row r="14" spans="2:27" ht="40.15" customHeight="1" thickTop="1" thickBot="1" x14ac:dyDescent="0.3">
      <c r="B14" s="9" t="s">
        <v>16</v>
      </c>
      <c r="C14" s="326" t="s">
        <v>17</v>
      </c>
      <c r="D14" s="327"/>
    </row>
    <row r="15" spans="2:27" ht="61.15" customHeight="1" thickTop="1" thickBot="1" x14ac:dyDescent="0.3">
      <c r="B15" s="9" t="s">
        <v>18</v>
      </c>
      <c r="C15" s="326" t="s">
        <v>19</v>
      </c>
      <c r="D15" s="327"/>
    </row>
    <row r="16" spans="2:27" ht="48.6" customHeight="1" thickTop="1" thickBot="1" x14ac:dyDescent="0.3">
      <c r="B16" s="9" t="s">
        <v>20</v>
      </c>
      <c r="C16" s="330" t="s">
        <v>21</v>
      </c>
      <c r="D16" s="330"/>
    </row>
    <row r="17" spans="2:4" ht="138" customHeight="1" thickTop="1" thickBot="1" x14ac:dyDescent="0.3">
      <c r="B17" s="9" t="s">
        <v>22</v>
      </c>
      <c r="C17" s="330" t="s">
        <v>23</v>
      </c>
      <c r="D17" s="330"/>
    </row>
    <row r="18" spans="2:4" ht="44.1" customHeight="1" thickTop="1" thickBot="1" x14ac:dyDescent="0.3">
      <c r="B18" s="49" t="s">
        <v>24</v>
      </c>
      <c r="C18" s="326" t="s">
        <v>25</v>
      </c>
      <c r="D18" s="327"/>
    </row>
    <row r="19" spans="2:4" ht="15" customHeight="1" thickTop="1" thickBot="1" x14ac:dyDescent="0.3">
      <c r="B19" s="5"/>
      <c r="C19" s="6"/>
      <c r="D19" s="7"/>
    </row>
    <row r="33" ht="15" hidden="1" customHeight="1" x14ac:dyDescent="0.25"/>
    <row r="34" ht="15" hidden="1" customHeight="1" x14ac:dyDescent="0.25"/>
    <row r="43" ht="15" hidden="1" customHeight="1" x14ac:dyDescent="0.25"/>
    <row r="44" ht="15" hidden="1" customHeight="1" x14ac:dyDescent="0.25"/>
    <row r="45" ht="15" hidden="1" customHeight="1" x14ac:dyDescent="0.25"/>
    <row r="46" ht="15" hidden="1" customHeight="1" x14ac:dyDescent="0.25"/>
    <row r="49" ht="15" hidden="1" customHeight="1" x14ac:dyDescent="0.25"/>
    <row r="54" ht="15" hidden="1" customHeight="1" x14ac:dyDescent="0.25"/>
    <row r="55" ht="15" hidden="1" customHeight="1" x14ac:dyDescent="0.25"/>
    <row r="56" ht="15" hidden="1" customHeight="1" x14ac:dyDescent="0.25"/>
    <row r="57" ht="15" hidden="1" customHeight="1" x14ac:dyDescent="0.25"/>
  </sheetData>
  <sheetProtection algorithmName="SHA-512" hashValue="4O6QBfKs5nkKShgH7r9lIy6SDrESadW21HGCPWLRL3V3buhnpsndTa+Y9Fx2LAuQhKSaZN5EgDw3nSU2IrCwMA==" saltValue="gczY6cfrHktHP08u0ihzaA==" spinCount="100000" sheet="1" objects="1" scenarios="1" formatCells="0" formatColumns="0" formatRows="0" sort="0" autoFilter="0"/>
  <protectedRanges>
    <protectedRange sqref="D7" name="Range1"/>
  </protectedRanges>
  <mergeCells count="13">
    <mergeCell ref="B3:D3"/>
    <mergeCell ref="B6:D6"/>
    <mergeCell ref="B7:C7"/>
    <mergeCell ref="C15:D15"/>
    <mergeCell ref="C18:D18"/>
    <mergeCell ref="C14:D14"/>
    <mergeCell ref="C13:D13"/>
    <mergeCell ref="B9:D9"/>
    <mergeCell ref="C10:D10"/>
    <mergeCell ref="C11:D11"/>
    <mergeCell ref="C16:D16"/>
    <mergeCell ref="C17:D17"/>
    <mergeCell ref="C12:D12"/>
  </mergeCells>
  <printOptions horizontalCentered="1" verticalCentered="1"/>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pageSetUpPr fitToPage="1"/>
  </sheetPr>
  <dimension ref="A1:F38"/>
  <sheetViews>
    <sheetView topLeftCell="A16" workbookViewId="0">
      <selection activeCell="C36" sqref="C36"/>
    </sheetView>
  </sheetViews>
  <sheetFormatPr defaultColWidth="0" defaultRowHeight="15" zeroHeight="1" x14ac:dyDescent="0.25"/>
  <cols>
    <col min="1" max="1" width="3.7109375" style="16" customWidth="1"/>
    <col min="2" max="2" width="73.140625" style="1" bestFit="1" customWidth="1"/>
    <col min="3" max="4" width="25.7109375" style="1" customWidth="1"/>
    <col min="5" max="5" width="65.7109375" style="1" customWidth="1"/>
    <col min="6" max="6" width="3.7109375" style="16" customWidth="1"/>
    <col min="7" max="16384" width="9.28515625" style="1" hidden="1"/>
  </cols>
  <sheetData>
    <row r="1" spans="1:6" s="18" customFormat="1" ht="15.75" thickBot="1" x14ac:dyDescent="0.3">
      <c r="A1" s="17"/>
      <c r="F1" s="19"/>
    </row>
    <row r="2" spans="1:6" ht="30" customHeight="1" x14ac:dyDescent="0.25">
      <c r="B2" s="69" t="s">
        <v>26</v>
      </c>
      <c r="C2" s="331" t="str">
        <f>'Submitter Checklist'!C11</f>
        <v>No data entry is required in the Proposal Summary. Comments are optional.</v>
      </c>
      <c r="D2" s="332"/>
      <c r="E2" s="333"/>
    </row>
    <row r="3" spans="1:6" ht="30" x14ac:dyDescent="0.25">
      <c r="B3" s="70" t="s">
        <v>27</v>
      </c>
      <c r="C3" s="68" t="s">
        <v>28</v>
      </c>
      <c r="D3" s="68" t="s">
        <v>29</v>
      </c>
      <c r="E3" s="71" t="s">
        <v>30</v>
      </c>
    </row>
    <row r="4" spans="1:6" ht="15" customHeight="1" x14ac:dyDescent="0.25">
      <c r="B4" s="72" t="s">
        <v>31</v>
      </c>
      <c r="C4" s="14"/>
      <c r="D4" s="14"/>
      <c r="E4" s="73"/>
    </row>
    <row r="5" spans="1:6" x14ac:dyDescent="0.25">
      <c r="B5" s="74" t="s">
        <v>32</v>
      </c>
      <c r="C5" s="10" t="s">
        <v>33</v>
      </c>
      <c r="D5" s="10">
        <f>IFERROR(SUM('Software Information'!M21:T21)/COUNTIF('Software Information'!M21:V21,"&gt;0"),0)</f>
        <v>0</v>
      </c>
      <c r="E5" s="75"/>
    </row>
    <row r="6" spans="1:6" x14ac:dyDescent="0.25">
      <c r="B6" s="74" t="s">
        <v>34</v>
      </c>
      <c r="C6" s="10">
        <f>'Software Information'!J21</f>
        <v>0</v>
      </c>
      <c r="D6" s="10" t="s">
        <v>33</v>
      </c>
      <c r="E6" s="75"/>
    </row>
    <row r="7" spans="1:6" x14ac:dyDescent="0.25">
      <c r="B7" s="74" t="s">
        <v>35</v>
      </c>
      <c r="C7" s="10">
        <f>'Software Information'!K21</f>
        <v>0</v>
      </c>
      <c r="D7" s="10" t="s">
        <v>33</v>
      </c>
      <c r="E7" s="75"/>
    </row>
    <row r="8" spans="1:6" x14ac:dyDescent="0.25">
      <c r="B8" s="74" t="s">
        <v>16</v>
      </c>
      <c r="C8" s="10">
        <f>'Data Conversion Services'!K15</f>
        <v>0</v>
      </c>
      <c r="D8" s="10" t="s">
        <v>33</v>
      </c>
      <c r="E8" s="75"/>
    </row>
    <row r="9" spans="1:6" x14ac:dyDescent="0.25">
      <c r="B9" s="74" t="s">
        <v>18</v>
      </c>
      <c r="C9" s="10">
        <f>Integrations!K12</f>
        <v>0</v>
      </c>
      <c r="D9" s="10" t="s">
        <v>33</v>
      </c>
      <c r="E9" s="75"/>
    </row>
    <row r="10" spans="1:6" x14ac:dyDescent="0.25">
      <c r="B10" s="74" t="s">
        <v>20</v>
      </c>
      <c r="C10" s="10">
        <f>SUMIF(Modifications!$C$4:$C$15,B4,Modifications!$H$4:$H$15)</f>
        <v>0</v>
      </c>
      <c r="D10" s="10" t="s">
        <v>33</v>
      </c>
      <c r="E10" s="75"/>
    </row>
    <row r="11" spans="1:6" x14ac:dyDescent="0.25">
      <c r="B11" s="74" t="s">
        <v>36</v>
      </c>
      <c r="C11" s="10">
        <f>'Other Services'!G15</f>
        <v>0</v>
      </c>
      <c r="D11" s="10">
        <f>IFERROR(SUM('Other Services'!H15:Q15)/COUNTIF('Other Services'!H15:Q15,"&gt;0"),0)</f>
        <v>0</v>
      </c>
      <c r="E11" s="75"/>
    </row>
    <row r="12" spans="1:6" ht="15.75" thickBot="1" x14ac:dyDescent="0.3">
      <c r="B12" s="88" t="s">
        <v>37</v>
      </c>
      <c r="C12" s="89">
        <f ca="1">SUM(OFFSET(C4,1,0):OFFSET(C12,-1,0))</f>
        <v>0</v>
      </c>
      <c r="D12" s="89">
        <f ca="1">SUM(OFFSET(D4,1,0):OFFSET(D12,-1,0))</f>
        <v>0</v>
      </c>
      <c r="E12" s="277"/>
    </row>
    <row r="13" spans="1:6" x14ac:dyDescent="0.25">
      <c r="B13" s="86" t="s">
        <v>38</v>
      </c>
      <c r="C13" s="87"/>
      <c r="D13" s="87"/>
      <c r="E13" s="278"/>
    </row>
    <row r="14" spans="1:6" ht="15" customHeight="1" x14ac:dyDescent="0.25">
      <c r="B14" s="74" t="s">
        <v>32</v>
      </c>
      <c r="C14" s="10" t="s">
        <v>33</v>
      </c>
      <c r="D14" s="10">
        <f>IFERROR(SUM('Software Information'!M28:T28)/COUNTIF('Software Information'!M28:T28,"&gt;0"),0)</f>
        <v>0</v>
      </c>
      <c r="E14" s="75"/>
    </row>
    <row r="15" spans="1:6" x14ac:dyDescent="0.25">
      <c r="B15" s="74" t="s">
        <v>34</v>
      </c>
      <c r="C15" s="10">
        <f>'Software Information'!J28</f>
        <v>0</v>
      </c>
      <c r="D15" s="10" t="s">
        <v>33</v>
      </c>
      <c r="E15" s="75"/>
    </row>
    <row r="16" spans="1:6" x14ac:dyDescent="0.25">
      <c r="B16" s="74" t="s">
        <v>35</v>
      </c>
      <c r="C16" s="10">
        <f>'Software Information'!K28</f>
        <v>0</v>
      </c>
      <c r="D16" s="10" t="s">
        <v>33</v>
      </c>
      <c r="E16" s="75"/>
    </row>
    <row r="17" spans="1:6" x14ac:dyDescent="0.25">
      <c r="B17" s="74" t="s">
        <v>16</v>
      </c>
      <c r="C17" s="10">
        <f>'Data Conversion Services'!K18</f>
        <v>0</v>
      </c>
      <c r="D17" s="10" t="s">
        <v>33</v>
      </c>
      <c r="E17" s="75"/>
    </row>
    <row r="18" spans="1:6" x14ac:dyDescent="0.25">
      <c r="B18" s="74" t="s">
        <v>18</v>
      </c>
      <c r="C18" s="10">
        <f>Integrations!K14</f>
        <v>0</v>
      </c>
      <c r="D18" s="10" t="s">
        <v>33</v>
      </c>
      <c r="E18" s="75"/>
    </row>
    <row r="19" spans="1:6" x14ac:dyDescent="0.25">
      <c r="B19" s="74" t="s">
        <v>20</v>
      </c>
      <c r="C19" s="10">
        <f>SUMIF(Modifications!$C$4:$C$15,B13,Modifications!$H$4:$H$15)</f>
        <v>0</v>
      </c>
      <c r="D19" s="10" t="s">
        <v>33</v>
      </c>
      <c r="E19" s="75"/>
    </row>
    <row r="20" spans="1:6" x14ac:dyDescent="0.25">
      <c r="B20" s="74" t="s">
        <v>36</v>
      </c>
      <c r="C20" s="10">
        <f>'Other Services'!G22</f>
        <v>0</v>
      </c>
      <c r="D20" s="10">
        <f>IFERROR(SUM('Other Services'!H22:Q22)/COUNTIF('Other Services'!H22:Q22,"&gt;0"),0)</f>
        <v>0</v>
      </c>
      <c r="E20" s="75"/>
    </row>
    <row r="21" spans="1:6" ht="15.75" thickBot="1" x14ac:dyDescent="0.3">
      <c r="B21" s="84" t="s">
        <v>39</v>
      </c>
      <c r="C21" s="85">
        <f>SUM(C14:C20)</f>
        <v>0</v>
      </c>
      <c r="D21" s="85">
        <f>SUM(D14:D20)</f>
        <v>0</v>
      </c>
      <c r="E21" s="279"/>
    </row>
    <row r="22" spans="1:6" x14ac:dyDescent="0.25">
      <c r="B22" s="82" t="s">
        <v>40</v>
      </c>
      <c r="C22" s="83"/>
      <c r="D22" s="83"/>
      <c r="E22" s="280"/>
    </row>
    <row r="23" spans="1:6" ht="15" customHeight="1" x14ac:dyDescent="0.25">
      <c r="B23" s="74" t="s">
        <v>32</v>
      </c>
      <c r="C23" s="10" t="s">
        <v>33</v>
      </c>
      <c r="D23" s="10">
        <f>IFERROR(SUM('Software Information'!M35:T35)/COUNTIF('Software Information'!M35:T35,"&gt;0"),0)</f>
        <v>0</v>
      </c>
      <c r="E23" s="75"/>
    </row>
    <row r="24" spans="1:6" x14ac:dyDescent="0.25">
      <c r="B24" s="74" t="s">
        <v>34</v>
      </c>
      <c r="C24" s="10">
        <f>'Software Information'!J35</f>
        <v>0</v>
      </c>
      <c r="D24" s="10" t="s">
        <v>33</v>
      </c>
      <c r="E24" s="75"/>
    </row>
    <row r="25" spans="1:6" x14ac:dyDescent="0.25">
      <c r="B25" s="74" t="s">
        <v>35</v>
      </c>
      <c r="C25" s="10">
        <f>'Software Information'!K35</f>
        <v>0</v>
      </c>
      <c r="D25" s="10" t="s">
        <v>33</v>
      </c>
      <c r="E25" s="75"/>
    </row>
    <row r="26" spans="1:6" x14ac:dyDescent="0.25">
      <c r="B26" s="74" t="s">
        <v>16</v>
      </c>
      <c r="C26" s="10">
        <f>'Data Conversion Services'!K22</f>
        <v>0</v>
      </c>
      <c r="D26" s="10" t="s">
        <v>33</v>
      </c>
      <c r="E26" s="75"/>
    </row>
    <row r="27" spans="1:6" x14ac:dyDescent="0.25">
      <c r="B27" s="74" t="s">
        <v>18</v>
      </c>
      <c r="C27" s="10">
        <f>Integrations!K16</f>
        <v>0</v>
      </c>
      <c r="D27" s="10" t="s">
        <v>33</v>
      </c>
      <c r="E27" s="75"/>
    </row>
    <row r="28" spans="1:6" x14ac:dyDescent="0.25">
      <c r="B28" s="74" t="s">
        <v>20</v>
      </c>
      <c r="C28" s="10">
        <f>SUMIF(Modifications!$C$4:$C$15,B22,Modifications!$H$4:$H$15)</f>
        <v>0</v>
      </c>
      <c r="D28" s="10" t="s">
        <v>33</v>
      </c>
      <c r="E28" s="75"/>
    </row>
    <row r="29" spans="1:6" x14ac:dyDescent="0.25">
      <c r="B29" s="74" t="s">
        <v>36</v>
      </c>
      <c r="C29" s="10">
        <f>'Other Services'!G29</f>
        <v>0</v>
      </c>
      <c r="D29" s="10">
        <f>IFERROR(SUM('Other Services'!H28:Q28)/COUNTIF('Other Services'!H28:Q28,"&gt;0"),0)</f>
        <v>0</v>
      </c>
      <c r="E29" s="75"/>
    </row>
    <row r="30" spans="1:6" ht="15.75" thickBot="1" x14ac:dyDescent="0.3">
      <c r="B30" s="79" t="s">
        <v>41</v>
      </c>
      <c r="C30" s="80">
        <f>SUM(C23:C29)</f>
        <v>0</v>
      </c>
      <c r="D30" s="80">
        <f>SUM(D23:D29)</f>
        <v>0</v>
      </c>
      <c r="E30" s="81"/>
    </row>
    <row r="31" spans="1:6" ht="15.75" thickBot="1" x14ac:dyDescent="0.3">
      <c r="B31" s="76" t="s">
        <v>42</v>
      </c>
      <c r="C31" s="77">
        <f ca="1">C21+C12</f>
        <v>0</v>
      </c>
      <c r="D31" s="77">
        <f ca="1">D21+D12</f>
        <v>0</v>
      </c>
      <c r="E31" s="78"/>
    </row>
    <row r="32" spans="1:6" s="26" customFormat="1" ht="15.75" thickBot="1" x14ac:dyDescent="0.3">
      <c r="A32" s="15"/>
      <c r="B32" s="23"/>
      <c r="C32" s="24"/>
      <c r="D32" s="24"/>
      <c r="E32" s="25"/>
      <c r="F32" s="15"/>
    </row>
    <row r="33" spans="1:6" ht="30" x14ac:dyDescent="0.25">
      <c r="B33" s="90" t="s">
        <v>43</v>
      </c>
      <c r="C33" s="91" t="s">
        <v>28</v>
      </c>
      <c r="D33" s="91" t="s">
        <v>29</v>
      </c>
      <c r="E33" s="92" t="s">
        <v>30</v>
      </c>
    </row>
    <row r="34" spans="1:6" ht="30" x14ac:dyDescent="0.25">
      <c r="B34" s="108" t="s">
        <v>44</v>
      </c>
      <c r="C34" s="10">
        <f>Optional!H16</f>
        <v>0</v>
      </c>
      <c r="D34" s="10">
        <f>IFERROR(SUM(Optional!I16:R16)/COUNTIF(Optional!I16:R16,"&gt;0"),0)</f>
        <v>0</v>
      </c>
      <c r="E34" s="75"/>
    </row>
    <row r="35" spans="1:6" ht="30" x14ac:dyDescent="0.25">
      <c r="B35" s="109" t="s">
        <v>45</v>
      </c>
      <c r="C35" s="50">
        <f>Optional!H23</f>
        <v>0</v>
      </c>
      <c r="D35" s="50">
        <f>IFERROR(SUM(Optional!I23:R23)/COUNTIF(Optional!I23:R23,"&gt;0"),0)</f>
        <v>0</v>
      </c>
      <c r="E35" s="75"/>
    </row>
    <row r="36" spans="1:6" ht="30" x14ac:dyDescent="0.25">
      <c r="B36" s="109" t="s">
        <v>46</v>
      </c>
      <c r="C36" s="50">
        <f>Optional!H30</f>
        <v>0</v>
      </c>
      <c r="D36" s="50">
        <f>IFERROR(SUM(Optional!I30:R30)/COUNTIF(Optional!I30:R30,"&gt;0"),0)</f>
        <v>0</v>
      </c>
      <c r="E36" s="96"/>
    </row>
    <row r="37" spans="1:6" ht="15.75" thickBot="1" x14ac:dyDescent="0.3">
      <c r="B37" s="93" t="s">
        <v>47</v>
      </c>
      <c r="C37" s="94">
        <f>SUM(C34:C34)</f>
        <v>0</v>
      </c>
      <c r="D37" s="94">
        <f>SUM(D34:D34)</f>
        <v>0</v>
      </c>
      <c r="E37" s="95"/>
    </row>
    <row r="38" spans="1:6" s="18" customFormat="1" x14ac:dyDescent="0.25">
      <c r="A38" s="20"/>
      <c r="F38" s="21"/>
    </row>
  </sheetData>
  <sheetProtection algorithmName="SHA-512" hashValue="6a8airGsVQv73YUZVhaY0k3AhTf8OxGASNTC8npr7Gboy1Elu02TQMa0qnDfm+J5SQcJK4niIGg/xY2eFn6O/g==" saltValue="eV3sfw0JiLReSf9vaWMQ6A==" spinCount="100000" sheet="1" objects="1" scenarios="1" formatCells="0" formatColumns="0" formatRows="0"/>
  <protectedRanges>
    <protectedRange sqref="E5:E11 E14:E20 E34:E36 E23:E29" name="Range1"/>
  </protectedRanges>
  <mergeCells count="1">
    <mergeCell ref="C2:E2"/>
  </mergeCells>
  <printOptions horizontalCentered="1"/>
  <pageMargins left="0.5" right="0.5" top="1" bottom="0.25" header="0.3" footer="0.3"/>
  <pageSetup scale="97"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5" id="{4DDDB22B-ECB1-484A-9A2C-041E3D311085}">
            <xm:f>'Submitter Checklist'!#REF!='Submitter Checklist'!#REF!</xm:f>
            <x14:dxf>
              <font>
                <color theme="0"/>
              </font>
            </x14:dxf>
          </x14:cfRule>
          <xm:sqref>C2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E8C7-B062-4429-9898-23DBDE813702}">
  <sheetPr>
    <tabColor theme="7"/>
    <pageSetUpPr autoPageBreaks="0"/>
  </sheetPr>
  <dimension ref="A1:K23"/>
  <sheetViews>
    <sheetView showGridLines="0" zoomScale="145" zoomScaleNormal="145" workbookViewId="0">
      <selection activeCell="B14" sqref="B14"/>
    </sheetView>
  </sheetViews>
  <sheetFormatPr defaultColWidth="0" defaultRowHeight="15" customHeight="1" zeroHeight="1" x14ac:dyDescent="0.25"/>
  <cols>
    <col min="1" max="1" width="3.7109375" style="44" customWidth="1"/>
    <col min="2" max="2" width="54.28515625" customWidth="1"/>
    <col min="3" max="3" width="19.28515625" customWidth="1"/>
    <col min="4" max="4" width="66.7109375" customWidth="1"/>
    <col min="5" max="5" width="3.7109375" style="44" customWidth="1"/>
    <col min="6" max="11" width="0" hidden="1" customWidth="1"/>
    <col min="12" max="16384" width="9.28515625" hidden="1"/>
  </cols>
  <sheetData>
    <row r="1" spans="1:5" s="22" customFormat="1" ht="15.75" thickBot="1" x14ac:dyDescent="0.3">
      <c r="A1" s="42"/>
      <c r="E1" s="43"/>
    </row>
    <row r="2" spans="1:5" s="1" customFormat="1" ht="46.5" customHeight="1" x14ac:dyDescent="0.25">
      <c r="A2" s="16"/>
      <c r="B2" s="100" t="s">
        <v>48</v>
      </c>
      <c r="C2" s="331" t="s">
        <v>13</v>
      </c>
      <c r="D2" s="333"/>
      <c r="E2" s="16"/>
    </row>
    <row r="3" spans="1:5" s="1" customFormat="1" ht="15.75" thickBot="1" x14ac:dyDescent="0.3">
      <c r="A3" s="16"/>
      <c r="B3" s="93"/>
      <c r="C3" s="101" t="s">
        <v>49</v>
      </c>
      <c r="D3" s="102" t="s">
        <v>30</v>
      </c>
      <c r="E3" s="16"/>
    </row>
    <row r="4" spans="1:5" s="1" customFormat="1" ht="15" customHeight="1" x14ac:dyDescent="0.25">
      <c r="A4" s="16"/>
      <c r="B4" s="334" t="s">
        <v>31</v>
      </c>
      <c r="C4" s="335"/>
      <c r="D4" s="336"/>
      <c r="E4" s="16"/>
    </row>
    <row r="5" spans="1:5" x14ac:dyDescent="0.25">
      <c r="B5" s="74" t="s">
        <v>50</v>
      </c>
      <c r="C5" s="38" t="s">
        <v>51</v>
      </c>
      <c r="D5" s="75"/>
    </row>
    <row r="6" spans="1:5" x14ac:dyDescent="0.25">
      <c r="B6" s="74" t="s">
        <v>52</v>
      </c>
      <c r="C6" s="38" t="s">
        <v>51</v>
      </c>
      <c r="D6" s="75"/>
    </row>
    <row r="7" spans="1:5" x14ac:dyDescent="0.25">
      <c r="B7" s="74" t="s">
        <v>53</v>
      </c>
      <c r="C7" s="38" t="s">
        <v>51</v>
      </c>
      <c r="D7" s="75"/>
    </row>
    <row r="8" spans="1:5" x14ac:dyDescent="0.25">
      <c r="B8" s="74" t="s">
        <v>54</v>
      </c>
      <c r="C8" s="38" t="s">
        <v>51</v>
      </c>
      <c r="D8" s="75"/>
    </row>
    <row r="9" spans="1:5" x14ac:dyDescent="0.25">
      <c r="B9" s="74" t="s">
        <v>55</v>
      </c>
      <c r="C9" s="38" t="s">
        <v>51</v>
      </c>
      <c r="D9" s="75"/>
    </row>
    <row r="10" spans="1:5" x14ac:dyDescent="0.25">
      <c r="B10" s="74" t="s">
        <v>56</v>
      </c>
      <c r="C10" s="38" t="s">
        <v>51</v>
      </c>
      <c r="D10" s="75"/>
    </row>
    <row r="11" spans="1:5" x14ac:dyDescent="0.25">
      <c r="B11" s="74" t="s">
        <v>57</v>
      </c>
      <c r="C11" s="38" t="s">
        <v>51</v>
      </c>
      <c r="D11" s="75"/>
    </row>
    <row r="12" spans="1:5" x14ac:dyDescent="0.25">
      <c r="B12" s="74" t="s">
        <v>58</v>
      </c>
      <c r="C12" s="38" t="s">
        <v>51</v>
      </c>
      <c r="D12" s="75"/>
    </row>
    <row r="13" spans="1:5" x14ac:dyDescent="0.25">
      <c r="B13" s="319" t="s">
        <v>59</v>
      </c>
      <c r="C13" s="51" t="s">
        <v>51</v>
      </c>
      <c r="D13" s="75"/>
    </row>
    <row r="14" spans="1:5" ht="15.75" thickBot="1" x14ac:dyDescent="0.3">
      <c r="B14" s="320" t="s">
        <v>60</v>
      </c>
      <c r="C14" s="318" t="s">
        <v>51</v>
      </c>
      <c r="D14" s="317"/>
    </row>
    <row r="15" spans="1:5" ht="15" customHeight="1" x14ac:dyDescent="0.25">
      <c r="B15" s="337" t="s">
        <v>38</v>
      </c>
      <c r="C15" s="338"/>
      <c r="D15" s="339"/>
    </row>
    <row r="16" spans="1:5" ht="15" customHeight="1" x14ac:dyDescent="0.25">
      <c r="B16" s="74" t="s">
        <v>50</v>
      </c>
      <c r="C16" s="38" t="s">
        <v>51</v>
      </c>
      <c r="D16" s="75"/>
    </row>
    <row r="17" spans="2:4" ht="15" customHeight="1" x14ac:dyDescent="0.25">
      <c r="B17" s="319" t="s">
        <v>52</v>
      </c>
      <c r="C17" s="38" t="s">
        <v>51</v>
      </c>
      <c r="D17" s="75"/>
    </row>
    <row r="18" spans="2:4" ht="15" customHeight="1" thickBot="1" x14ac:dyDescent="0.3">
      <c r="B18" s="97" t="s">
        <v>61</v>
      </c>
      <c r="C18" s="98" t="s">
        <v>51</v>
      </c>
      <c r="D18" s="99"/>
    </row>
    <row r="19" spans="2:4" ht="15" customHeight="1" x14ac:dyDescent="0.25">
      <c r="B19" s="340" t="s">
        <v>40</v>
      </c>
      <c r="C19" s="341"/>
      <c r="D19" s="342"/>
    </row>
    <row r="20" spans="2:4" ht="15" customHeight="1" x14ac:dyDescent="0.25">
      <c r="B20" s="74" t="s">
        <v>50</v>
      </c>
      <c r="C20" s="38" t="s">
        <v>51</v>
      </c>
      <c r="D20" s="96"/>
    </row>
    <row r="21" spans="2:4" ht="15" customHeight="1" x14ac:dyDescent="0.25">
      <c r="B21" s="319" t="s">
        <v>52</v>
      </c>
      <c r="C21" s="38" t="s">
        <v>51</v>
      </c>
      <c r="D21" s="96"/>
    </row>
    <row r="22" spans="2:4" ht="15" customHeight="1" thickBot="1" x14ac:dyDescent="0.3">
      <c r="B22" s="97" t="s">
        <v>62</v>
      </c>
      <c r="C22" s="321" t="s">
        <v>51</v>
      </c>
      <c r="D22" s="317"/>
    </row>
    <row r="23" spans="2:4" ht="15" customHeight="1" x14ac:dyDescent="0.25"/>
  </sheetData>
  <sheetProtection algorithmName="SHA-512" hashValue="G1DrbKrOoWiue0h/R96BwX+eumGxuNwVJ5R983h++SZsfkBpYvvL+i7mXUhA5TB0annCsewSQrAPdbX5Ez1zng==" saltValue="zg8hLXVGiyS6P95kyUM3ow==" spinCount="100000" sheet="1" objects="1" scenarios="1"/>
  <protectedRanges>
    <protectedRange sqref="C5:D14 C16:D18 C20:D22" name="Range1"/>
  </protectedRanges>
  <mergeCells count="4">
    <mergeCell ref="C2:D2"/>
    <mergeCell ref="B4:D4"/>
    <mergeCell ref="B15:D15"/>
    <mergeCell ref="B19:D19"/>
  </mergeCells>
  <dataValidations count="2">
    <dataValidation operator="greaterThanOrEqual" allowBlank="1" showErrorMessage="1" errorTitle="Invalid Entry" error="Please enter numeric values only and type any text in the comments column." sqref="C15 C23:C1048576 C1:C4 C19" xr:uid="{81BD06FA-E5BA-430B-BD13-E59C6831C550}"/>
    <dataValidation type="list" operator="greaterThanOrEqual" allowBlank="1" showInputMessage="1" showErrorMessage="1" errorTitle="Invalid Entry" error="Please enter numeric values only and type any text in the comments column." promptTitle="Scope" prompt="Proposed: Cost included within proposal_x000a_No Bid: Costs not proposed, functionality not available" sqref="C16:C18 C5:C14 C20:C22" xr:uid="{FC0AD1B9-C72A-4D3A-AA6F-72623C121BE4}">
      <formula1>"Proposed, No Bid"</formula1>
    </dataValidation>
  </dataValidations>
  <pageMargins left="0.5" right="0.5" top="1" bottom="0.25" header="0.3" footer="0.3"/>
  <pageSetup scale="98" orientation="portrait" r:id="rId1"/>
  <headerFooter scaleWithDoc="0">
    <oddHeader>&amp;C&amp;"-,Bold"Clark Regional Wastewater District - ERP System Selection and Implementation
Attachment B - Pricing Forms
&amp;"-,Italic"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sheetPr>
  <dimension ref="B1:W37"/>
  <sheetViews>
    <sheetView showGridLines="0" zoomScale="70" zoomScaleNormal="70" workbookViewId="0">
      <pane xSplit="5" ySplit="4" topLeftCell="K5" activePane="bottomRight" state="frozen"/>
      <selection pane="topRight" activeCell="F1" sqref="F1"/>
      <selection pane="bottomLeft" activeCell="A5" sqref="A5"/>
      <selection pane="bottomRight" activeCell="O33" sqref="O33"/>
    </sheetView>
  </sheetViews>
  <sheetFormatPr defaultColWidth="0" defaultRowHeight="15" zeroHeight="1" x14ac:dyDescent="0.25"/>
  <cols>
    <col min="1" max="1" width="3.7109375" customWidth="1"/>
    <col min="2" max="2" width="3.7109375" hidden="1" customWidth="1"/>
    <col min="3" max="3" width="37.7109375" hidden="1" customWidth="1"/>
    <col min="4" max="4" width="16.42578125" customWidth="1"/>
    <col min="5" max="5" width="41.7109375" customWidth="1"/>
    <col min="6" max="6" width="12.7109375" customWidth="1"/>
    <col min="7" max="7" width="17.7109375" bestFit="1" customWidth="1"/>
    <col min="8" max="8" width="12.7109375" customWidth="1"/>
    <col min="9" max="12" width="18.7109375" style="13" customWidth="1"/>
    <col min="13" max="22" width="26.7109375" customWidth="1"/>
    <col min="23" max="23" width="68.7109375" customWidth="1"/>
    <col min="24" max="24" width="3.7109375" customWidth="1"/>
    <col min="25" max="25" width="0" hidden="1" customWidth="1"/>
  </cols>
  <sheetData>
    <row r="1" spans="2:23" ht="15.75" thickBot="1" x14ac:dyDescent="0.3"/>
    <row r="2" spans="2:23" s="1" customFormat="1" ht="73.5" customHeight="1" x14ac:dyDescent="0.25">
      <c r="C2" s="120"/>
      <c r="D2" s="122" t="s">
        <v>63</v>
      </c>
      <c r="E2" s="123"/>
      <c r="F2" s="343" t="s">
        <v>64</v>
      </c>
      <c r="G2" s="344"/>
      <c r="H2" s="344"/>
      <c r="I2" s="344"/>
      <c r="J2" s="344"/>
      <c r="K2" s="344"/>
      <c r="L2" s="344"/>
      <c r="M2" s="344"/>
      <c r="N2" s="344"/>
      <c r="O2" s="344"/>
      <c r="P2" s="124"/>
      <c r="Q2" s="124"/>
      <c r="R2" s="124"/>
      <c r="S2" s="124"/>
      <c r="T2" s="124"/>
      <c r="U2" s="124"/>
      <c r="V2" s="124"/>
      <c r="W2" s="125"/>
    </row>
    <row r="3" spans="2:23" s="1" customFormat="1" ht="74.25" customHeight="1" thickBot="1" x14ac:dyDescent="0.3">
      <c r="C3" s="121" t="s">
        <v>65</v>
      </c>
      <c r="D3" s="93" t="s">
        <v>49</v>
      </c>
      <c r="E3" s="126" t="s">
        <v>66</v>
      </c>
      <c r="F3" s="101" t="s">
        <v>67</v>
      </c>
      <c r="G3" s="101" t="s">
        <v>68</v>
      </c>
      <c r="H3" s="101" t="s">
        <v>69</v>
      </c>
      <c r="I3" s="101" t="s">
        <v>70</v>
      </c>
      <c r="J3" s="101" t="s">
        <v>34</v>
      </c>
      <c r="K3" s="101" t="s">
        <v>71</v>
      </c>
      <c r="L3" s="101" t="s">
        <v>72</v>
      </c>
      <c r="M3" s="101" t="s">
        <v>73</v>
      </c>
      <c r="N3" s="101" t="s">
        <v>74</v>
      </c>
      <c r="O3" s="101" t="s">
        <v>75</v>
      </c>
      <c r="P3" s="101" t="s">
        <v>76</v>
      </c>
      <c r="Q3" s="101" t="s">
        <v>77</v>
      </c>
      <c r="R3" s="101" t="s">
        <v>78</v>
      </c>
      <c r="S3" s="101" t="s">
        <v>79</v>
      </c>
      <c r="T3" s="101" t="s">
        <v>80</v>
      </c>
      <c r="U3" s="101" t="s">
        <v>81</v>
      </c>
      <c r="V3" s="101" t="s">
        <v>82</v>
      </c>
      <c r="W3" s="102" t="str">
        <f>'Proposal Summary'!E3</f>
        <v>Comments</v>
      </c>
    </row>
    <row r="4" spans="2:23" s="1" customFormat="1" ht="15" customHeight="1" x14ac:dyDescent="0.25">
      <c r="B4" s="1" t="s">
        <v>83</v>
      </c>
      <c r="C4" s="60"/>
      <c r="D4" s="113"/>
      <c r="E4" s="155" t="s">
        <v>31</v>
      </c>
      <c r="F4" s="114"/>
      <c r="G4" s="114"/>
      <c r="H4" s="114"/>
      <c r="I4" s="114"/>
      <c r="J4" s="114"/>
      <c r="K4" s="114"/>
      <c r="L4" s="114"/>
      <c r="M4" s="114"/>
      <c r="N4" s="115"/>
      <c r="O4" s="115"/>
      <c r="P4" s="115"/>
      <c r="Q4" s="115"/>
      <c r="R4" s="115"/>
      <c r="S4" s="115"/>
      <c r="T4" s="115"/>
      <c r="U4" s="115"/>
      <c r="V4" s="115"/>
      <c r="W4" s="116"/>
    </row>
    <row r="5" spans="2:23" ht="30" x14ac:dyDescent="0.25">
      <c r="B5" t="e">
        <f>#REF!</f>
        <v>#REF!</v>
      </c>
      <c r="C5" s="110" t="str">
        <f>IF('Submitter Checklist'!$D$7="Enter Bidder Name","Enter Bidder Name on Bidder Checklist Tab",'Submitter Checklist'!$D$7)</f>
        <v>Enter Bidder Name on Bidder Checklist Tab</v>
      </c>
      <c r="D5" s="117" t="s">
        <v>31</v>
      </c>
      <c r="E5" s="41"/>
      <c r="F5" s="38"/>
      <c r="G5" s="38"/>
      <c r="H5" s="38"/>
      <c r="I5" s="39"/>
      <c r="J5" s="48"/>
      <c r="K5" s="48"/>
      <c r="L5" s="48"/>
      <c r="M5" s="40"/>
      <c r="N5" s="40"/>
      <c r="O5" s="40"/>
      <c r="P5" s="48"/>
      <c r="Q5" s="48"/>
      <c r="R5" s="48"/>
      <c r="S5" s="48"/>
      <c r="T5" s="48"/>
      <c r="U5" s="48"/>
      <c r="V5" s="48"/>
      <c r="W5" s="75"/>
    </row>
    <row r="6" spans="2:23" ht="30" x14ac:dyDescent="0.25">
      <c r="B6" t="e">
        <f>#REF!</f>
        <v>#REF!</v>
      </c>
      <c r="C6" s="110" t="str">
        <f>IF('Submitter Checklist'!$D$7="Enter Bidder Name","Enter Bidder Name on Bidder Checklist Tab",'Submitter Checklist'!$D$7)</f>
        <v>Enter Bidder Name on Bidder Checklist Tab</v>
      </c>
      <c r="D6" s="117" t="s">
        <v>31</v>
      </c>
      <c r="E6" s="41"/>
      <c r="F6" s="38"/>
      <c r="G6" s="38"/>
      <c r="H6" s="38"/>
      <c r="I6" s="39"/>
      <c r="J6" s="48"/>
      <c r="K6" s="48"/>
      <c r="L6" s="48"/>
      <c r="M6" s="40"/>
      <c r="N6" s="40"/>
      <c r="O6" s="40"/>
      <c r="P6" s="48"/>
      <c r="Q6" s="48"/>
      <c r="R6" s="48"/>
      <c r="S6" s="48"/>
      <c r="T6" s="48"/>
      <c r="U6" s="48"/>
      <c r="V6" s="48"/>
      <c r="W6" s="75"/>
    </row>
    <row r="7" spans="2:23" ht="30" x14ac:dyDescent="0.25">
      <c r="B7" t="e">
        <f>#REF!</f>
        <v>#REF!</v>
      </c>
      <c r="C7" s="110" t="str">
        <f>IF('Submitter Checklist'!$D$7="Enter Bidder Name","Enter Bidder Name on Bidder Checklist Tab",'Submitter Checklist'!$D$7)</f>
        <v>Enter Bidder Name on Bidder Checklist Tab</v>
      </c>
      <c r="D7" s="117" t="s">
        <v>31</v>
      </c>
      <c r="E7" s="41"/>
      <c r="F7" s="38"/>
      <c r="G7" s="38"/>
      <c r="H7" s="38"/>
      <c r="I7" s="39"/>
      <c r="J7" s="48"/>
      <c r="K7" s="48"/>
      <c r="L7" s="48"/>
      <c r="M7" s="40"/>
      <c r="N7" s="40"/>
      <c r="O7" s="40"/>
      <c r="P7" s="48"/>
      <c r="Q7" s="48"/>
      <c r="R7" s="48"/>
      <c r="S7" s="48"/>
      <c r="T7" s="48"/>
      <c r="U7" s="48"/>
      <c r="V7" s="48"/>
      <c r="W7" s="75"/>
    </row>
    <row r="8" spans="2:23" ht="30" x14ac:dyDescent="0.25">
      <c r="B8" t="e">
        <f>#REF!</f>
        <v>#REF!</v>
      </c>
      <c r="C8" s="110" t="str">
        <f>IF('Submitter Checklist'!$D$7="Enter Bidder Name","Enter Bidder Name on Bidder Checklist Tab",'Submitter Checklist'!$D$7)</f>
        <v>Enter Bidder Name on Bidder Checklist Tab</v>
      </c>
      <c r="D8" s="117" t="s">
        <v>31</v>
      </c>
      <c r="E8" s="41"/>
      <c r="F8" s="38"/>
      <c r="G8" s="38"/>
      <c r="H8" s="38"/>
      <c r="I8" s="39"/>
      <c r="J8" s="48"/>
      <c r="K8" s="48"/>
      <c r="L8" s="48"/>
      <c r="M8" s="40"/>
      <c r="N8" s="40"/>
      <c r="O8" s="40"/>
      <c r="P8" s="48"/>
      <c r="Q8" s="48"/>
      <c r="R8" s="48"/>
      <c r="S8" s="48"/>
      <c r="T8" s="48"/>
      <c r="U8" s="48"/>
      <c r="V8" s="48"/>
      <c r="W8" s="75"/>
    </row>
    <row r="9" spans="2:23" ht="30" x14ac:dyDescent="0.25">
      <c r="B9" t="e">
        <f>#REF!</f>
        <v>#REF!</v>
      </c>
      <c r="C9" s="110" t="str">
        <f>IF('Submitter Checklist'!$D$7="Enter Bidder Name","Enter Bidder Name on Bidder Checklist Tab",'Submitter Checklist'!$D$7)</f>
        <v>Enter Bidder Name on Bidder Checklist Tab</v>
      </c>
      <c r="D9" s="117" t="s">
        <v>31</v>
      </c>
      <c r="E9" s="41"/>
      <c r="F9" s="38"/>
      <c r="G9" s="38"/>
      <c r="H9" s="38"/>
      <c r="I9" s="39"/>
      <c r="J9" s="48"/>
      <c r="K9" s="48"/>
      <c r="L9" s="48"/>
      <c r="M9" s="40"/>
      <c r="N9" s="40"/>
      <c r="O9" s="40"/>
      <c r="P9" s="48"/>
      <c r="Q9" s="48"/>
      <c r="R9" s="48"/>
      <c r="S9" s="48"/>
      <c r="T9" s="48"/>
      <c r="U9" s="48"/>
      <c r="V9" s="48"/>
      <c r="W9" s="75"/>
    </row>
    <row r="10" spans="2:23" ht="30" x14ac:dyDescent="0.25">
      <c r="B10" t="e">
        <f>#REF!</f>
        <v>#REF!</v>
      </c>
      <c r="C10" s="110" t="str">
        <f>IF('Submitter Checklist'!$D$7="Enter Bidder Name","Enter Bidder Name on Bidder Checklist Tab",'Submitter Checklist'!$D$7)</f>
        <v>Enter Bidder Name on Bidder Checklist Tab</v>
      </c>
      <c r="D10" s="117" t="s">
        <v>31</v>
      </c>
      <c r="E10" s="41"/>
      <c r="F10" s="38"/>
      <c r="G10" s="38"/>
      <c r="H10" s="38"/>
      <c r="I10" s="39"/>
      <c r="J10" s="48"/>
      <c r="K10" s="48"/>
      <c r="L10" s="48"/>
      <c r="M10" s="40"/>
      <c r="N10" s="40"/>
      <c r="O10" s="40"/>
      <c r="P10" s="48"/>
      <c r="Q10" s="48"/>
      <c r="R10" s="48"/>
      <c r="S10" s="48"/>
      <c r="T10" s="48"/>
      <c r="U10" s="48"/>
      <c r="V10" s="48"/>
      <c r="W10" s="75"/>
    </row>
    <row r="11" spans="2:23" ht="30" x14ac:dyDescent="0.25">
      <c r="B11" t="e">
        <f>#REF!</f>
        <v>#REF!</v>
      </c>
      <c r="C11" s="110" t="str">
        <f>IF('Submitter Checklist'!$D$7="Enter Bidder Name","Enter Bidder Name on Bidder Checklist Tab",'Submitter Checklist'!$D$7)</f>
        <v>Enter Bidder Name on Bidder Checklist Tab</v>
      </c>
      <c r="D11" s="117" t="s">
        <v>31</v>
      </c>
      <c r="E11" s="41"/>
      <c r="F11" s="38"/>
      <c r="G11" s="38"/>
      <c r="H11" s="38"/>
      <c r="I11" s="39"/>
      <c r="J11" s="48"/>
      <c r="K11" s="48"/>
      <c r="L11" s="48"/>
      <c r="M11" s="40"/>
      <c r="N11" s="40"/>
      <c r="O11" s="40"/>
      <c r="P11" s="48"/>
      <c r="Q11" s="48"/>
      <c r="R11" s="48"/>
      <c r="S11" s="48"/>
      <c r="T11" s="48"/>
      <c r="U11" s="48"/>
      <c r="V11" s="48"/>
      <c r="W11" s="75"/>
    </row>
    <row r="12" spans="2:23" ht="30" x14ac:dyDescent="0.25">
      <c r="B12" t="e">
        <f>#REF!</f>
        <v>#REF!</v>
      </c>
      <c r="C12" s="110" t="str">
        <f>IF('Submitter Checklist'!$D$7="Enter Bidder Name","Enter Bidder Name on Bidder Checklist Tab",'Submitter Checklist'!$D$7)</f>
        <v>Enter Bidder Name on Bidder Checklist Tab</v>
      </c>
      <c r="D12" s="117" t="s">
        <v>31</v>
      </c>
      <c r="E12" s="41"/>
      <c r="F12" s="38"/>
      <c r="G12" s="38"/>
      <c r="H12" s="38"/>
      <c r="I12" s="39"/>
      <c r="J12" s="48"/>
      <c r="K12" s="48"/>
      <c r="L12" s="48"/>
      <c r="M12" s="40"/>
      <c r="N12" s="40"/>
      <c r="O12" s="40"/>
      <c r="P12" s="48"/>
      <c r="Q12" s="48"/>
      <c r="R12" s="48"/>
      <c r="S12" s="48"/>
      <c r="T12" s="48"/>
      <c r="U12" s="48"/>
      <c r="V12" s="48"/>
      <c r="W12" s="75"/>
    </row>
    <row r="13" spans="2:23" ht="30" x14ac:dyDescent="0.25">
      <c r="B13" t="e">
        <f>#REF!</f>
        <v>#REF!</v>
      </c>
      <c r="C13" s="110" t="str">
        <f>IF('Submitter Checklist'!$D$7="Enter Bidder Name","Enter Bidder Name on Bidder Checklist Tab",'Submitter Checklist'!$D$7)</f>
        <v>Enter Bidder Name on Bidder Checklist Tab</v>
      </c>
      <c r="D13" s="117" t="s">
        <v>31</v>
      </c>
      <c r="E13" s="41"/>
      <c r="F13" s="38"/>
      <c r="G13" s="38"/>
      <c r="H13" s="38"/>
      <c r="I13" s="39"/>
      <c r="J13" s="48"/>
      <c r="K13" s="48"/>
      <c r="L13" s="48"/>
      <c r="M13" s="40"/>
      <c r="N13" s="40"/>
      <c r="O13" s="40"/>
      <c r="P13" s="48"/>
      <c r="Q13" s="48"/>
      <c r="R13" s="48"/>
      <c r="S13" s="48"/>
      <c r="T13" s="48"/>
      <c r="U13" s="48"/>
      <c r="V13" s="48"/>
      <c r="W13" s="75"/>
    </row>
    <row r="14" spans="2:23" ht="30" x14ac:dyDescent="0.25">
      <c r="B14" t="e">
        <f>#REF!</f>
        <v>#REF!</v>
      </c>
      <c r="C14" s="110" t="str">
        <f>IF('Submitter Checklist'!$D$7="Enter Bidder Name","Enter Bidder Name on Bidder Checklist Tab",'Submitter Checklist'!$D$7)</f>
        <v>Enter Bidder Name on Bidder Checklist Tab</v>
      </c>
      <c r="D14" s="117" t="s">
        <v>31</v>
      </c>
      <c r="E14" s="41"/>
      <c r="F14" s="38"/>
      <c r="G14" s="38"/>
      <c r="H14" s="38"/>
      <c r="I14" s="39"/>
      <c r="J14" s="48"/>
      <c r="K14" s="48"/>
      <c r="L14" s="48"/>
      <c r="M14" s="40"/>
      <c r="N14" s="40"/>
      <c r="O14" s="40"/>
      <c r="P14" s="48"/>
      <c r="Q14" s="48"/>
      <c r="R14" s="48"/>
      <c r="S14" s="48"/>
      <c r="T14" s="48"/>
      <c r="U14" s="48"/>
      <c r="V14" s="48"/>
      <c r="W14" s="75"/>
    </row>
    <row r="15" spans="2:23" ht="30" x14ac:dyDescent="0.25">
      <c r="B15" t="e">
        <f>#REF!</f>
        <v>#REF!</v>
      </c>
      <c r="C15" s="110" t="str">
        <f>IF('Submitter Checklist'!$D$7="Enter Bidder Name","Enter Bidder Name on Bidder Checklist Tab",'Submitter Checklist'!$D$7)</f>
        <v>Enter Bidder Name on Bidder Checklist Tab</v>
      </c>
      <c r="D15" s="117" t="s">
        <v>31</v>
      </c>
      <c r="E15" s="41"/>
      <c r="F15" s="38"/>
      <c r="G15" s="38"/>
      <c r="H15" s="38"/>
      <c r="I15" s="39"/>
      <c r="J15" s="48"/>
      <c r="K15" s="48"/>
      <c r="L15" s="48"/>
      <c r="M15" s="40"/>
      <c r="N15" s="40"/>
      <c r="O15" s="40"/>
      <c r="P15" s="48"/>
      <c r="Q15" s="48"/>
      <c r="R15" s="48"/>
      <c r="S15" s="48"/>
      <c r="T15" s="48"/>
      <c r="U15" s="48"/>
      <c r="V15" s="48"/>
      <c r="W15" s="75"/>
    </row>
    <row r="16" spans="2:23" ht="30" x14ac:dyDescent="0.25">
      <c r="B16" t="e">
        <f>#REF!</f>
        <v>#REF!</v>
      </c>
      <c r="C16" s="110" t="str">
        <f>IF('Submitter Checklist'!$D$7="Enter Bidder Name","Enter Bidder Name on Bidder Checklist Tab",'Submitter Checklist'!$D$7)</f>
        <v>Enter Bidder Name on Bidder Checklist Tab</v>
      </c>
      <c r="D16" s="117" t="s">
        <v>31</v>
      </c>
      <c r="E16" s="41"/>
      <c r="F16" s="38"/>
      <c r="G16" s="38"/>
      <c r="H16" s="38"/>
      <c r="I16" s="39"/>
      <c r="J16" s="48"/>
      <c r="K16" s="48"/>
      <c r="L16" s="48"/>
      <c r="M16" s="40"/>
      <c r="N16" s="40"/>
      <c r="O16" s="40"/>
      <c r="P16" s="48"/>
      <c r="Q16" s="48"/>
      <c r="R16" s="48"/>
      <c r="S16" s="48"/>
      <c r="T16" s="48"/>
      <c r="U16" s="48"/>
      <c r="V16" s="48"/>
      <c r="W16" s="75"/>
    </row>
    <row r="17" spans="2:23" ht="30" x14ac:dyDescent="0.25">
      <c r="B17" t="e">
        <f>#REF!</f>
        <v>#REF!</v>
      </c>
      <c r="C17" s="110" t="str">
        <f>IF('Submitter Checklist'!$D$7="Enter Bidder Name","Enter Bidder Name on Bidder Checklist Tab",'Submitter Checklist'!$D$7)</f>
        <v>Enter Bidder Name on Bidder Checklist Tab</v>
      </c>
      <c r="D17" s="117" t="s">
        <v>31</v>
      </c>
      <c r="E17" s="41"/>
      <c r="F17" s="38"/>
      <c r="G17" s="38"/>
      <c r="H17" s="38"/>
      <c r="I17" s="39"/>
      <c r="J17" s="48"/>
      <c r="K17" s="48"/>
      <c r="L17" s="48"/>
      <c r="M17" s="40"/>
      <c r="N17" s="40"/>
      <c r="O17" s="40"/>
      <c r="P17" s="48"/>
      <c r="Q17" s="48"/>
      <c r="R17" s="48"/>
      <c r="S17" s="48"/>
      <c r="T17" s="48"/>
      <c r="U17" s="48"/>
      <c r="V17" s="48"/>
      <c r="W17" s="75"/>
    </row>
    <row r="18" spans="2:23" ht="30" x14ac:dyDescent="0.25">
      <c r="B18" t="e">
        <f>#REF!</f>
        <v>#REF!</v>
      </c>
      <c r="C18" s="110" t="str">
        <f>IF('Submitter Checklist'!$D$7="Enter Bidder Name","Enter Bidder Name on Bidder Checklist Tab",'Submitter Checklist'!$D$7)</f>
        <v>Enter Bidder Name on Bidder Checklist Tab</v>
      </c>
      <c r="D18" s="117" t="s">
        <v>31</v>
      </c>
      <c r="E18" s="41"/>
      <c r="F18" s="38"/>
      <c r="G18" s="38"/>
      <c r="H18" s="38"/>
      <c r="I18" s="39"/>
      <c r="J18" s="48"/>
      <c r="K18" s="48"/>
      <c r="L18" s="48"/>
      <c r="M18" s="40"/>
      <c r="N18" s="40"/>
      <c r="O18" s="40"/>
      <c r="P18" s="48"/>
      <c r="Q18" s="48"/>
      <c r="R18" s="48"/>
      <c r="S18" s="48"/>
      <c r="T18" s="48"/>
      <c r="U18" s="48"/>
      <c r="V18" s="48"/>
      <c r="W18" s="75"/>
    </row>
    <row r="19" spans="2:23" ht="30" x14ac:dyDescent="0.25">
      <c r="B19" t="e">
        <f>#REF!</f>
        <v>#REF!</v>
      </c>
      <c r="C19" s="110" t="str">
        <f>IF('Submitter Checklist'!$D$7="Enter Bidder Name","Enter Bidder Name on Bidder Checklist Tab",'Submitter Checklist'!$D$7)</f>
        <v>Enter Bidder Name on Bidder Checklist Tab</v>
      </c>
      <c r="D19" s="117" t="s">
        <v>31</v>
      </c>
      <c r="E19" s="41"/>
      <c r="F19" s="38"/>
      <c r="G19" s="38"/>
      <c r="H19" s="38"/>
      <c r="I19" s="39"/>
      <c r="J19" s="48"/>
      <c r="K19" s="48"/>
      <c r="L19" s="48"/>
      <c r="M19" s="40"/>
      <c r="N19" s="40"/>
      <c r="O19" s="40"/>
      <c r="P19" s="48"/>
      <c r="Q19" s="48"/>
      <c r="R19" s="48"/>
      <c r="S19" s="48"/>
      <c r="T19" s="48"/>
      <c r="U19" s="48"/>
      <c r="V19" s="48"/>
      <c r="W19" s="75"/>
    </row>
    <row r="20" spans="2:23" ht="30" hidden="1" x14ac:dyDescent="0.25">
      <c r="B20" t="e">
        <f>#REF!</f>
        <v>#REF!</v>
      </c>
      <c r="C20" s="110" t="str">
        <f>IF('Submitter Checklist'!$D$7="Enter Bidder Name","Enter Bidder Name on Bidder Checklist Tab",'Submitter Checklist'!$D$7)</f>
        <v>Enter Bidder Name on Bidder Checklist Tab</v>
      </c>
      <c r="D20" s="117" t="s">
        <v>84</v>
      </c>
      <c r="E20" s="41"/>
      <c r="F20" s="38"/>
      <c r="G20" s="38"/>
      <c r="H20" s="38"/>
      <c r="I20" s="39"/>
      <c r="J20" s="48"/>
      <c r="K20" s="48"/>
      <c r="L20" s="48"/>
      <c r="M20" s="40"/>
      <c r="N20" s="48"/>
      <c r="O20" s="48"/>
      <c r="P20" s="48"/>
      <c r="Q20" s="48"/>
      <c r="R20" s="48"/>
      <c r="S20" s="48"/>
      <c r="T20" s="48"/>
      <c r="U20" s="48"/>
      <c r="V20" s="48"/>
      <c r="W20" s="75"/>
    </row>
    <row r="21" spans="2:23" ht="15.75" thickBot="1" x14ac:dyDescent="0.3">
      <c r="B21" t="e">
        <f>#REF!</f>
        <v>#REF!</v>
      </c>
      <c r="C21" s="61"/>
      <c r="D21" s="259"/>
      <c r="E21" s="226" t="s">
        <v>37</v>
      </c>
      <c r="F21" s="264"/>
      <c r="G21" s="264"/>
      <c r="H21" s="264"/>
      <c r="I21" s="265"/>
      <c r="J21" s="266">
        <f>SUM(J5:J20)</f>
        <v>0</v>
      </c>
      <c r="K21" s="266">
        <f>SUM(K5:K20)</f>
        <v>0</v>
      </c>
      <c r="L21" s="267"/>
      <c r="M21" s="266">
        <f t="shared" ref="M21:V21" si="0">SUM(M5:M20)</f>
        <v>0</v>
      </c>
      <c r="N21" s="266">
        <f t="shared" si="0"/>
        <v>0</v>
      </c>
      <c r="O21" s="266">
        <f t="shared" si="0"/>
        <v>0</v>
      </c>
      <c r="P21" s="266">
        <f t="shared" si="0"/>
        <v>0</v>
      </c>
      <c r="Q21" s="266">
        <f t="shared" si="0"/>
        <v>0</v>
      </c>
      <c r="R21" s="266">
        <f t="shared" si="0"/>
        <v>0</v>
      </c>
      <c r="S21" s="266">
        <f t="shared" si="0"/>
        <v>0</v>
      </c>
      <c r="T21" s="266">
        <f t="shared" si="0"/>
        <v>0</v>
      </c>
      <c r="U21" s="266">
        <f t="shared" si="0"/>
        <v>0</v>
      </c>
      <c r="V21" s="266">
        <f t="shared" si="0"/>
        <v>0</v>
      </c>
      <c r="W21" s="99"/>
    </row>
    <row r="22" spans="2:23" x14ac:dyDescent="0.25">
      <c r="B22" t="e">
        <f>#REF!</f>
        <v>#REF!</v>
      </c>
      <c r="C22" s="106"/>
      <c r="D22" s="260"/>
      <c r="E22" s="268" t="s">
        <v>38</v>
      </c>
      <c r="F22" s="185"/>
      <c r="G22" s="185"/>
      <c r="H22" s="185"/>
      <c r="I22" s="185"/>
      <c r="J22" s="185"/>
      <c r="K22" s="185"/>
      <c r="L22" s="185"/>
      <c r="M22" s="185"/>
      <c r="N22" s="185"/>
      <c r="O22" s="185"/>
      <c r="P22" s="185"/>
      <c r="Q22" s="185"/>
      <c r="R22" s="185"/>
      <c r="S22" s="185"/>
      <c r="T22" s="185"/>
      <c r="U22" s="185"/>
      <c r="V22" s="185"/>
      <c r="W22" s="127"/>
    </row>
    <row r="23" spans="2:23" ht="30" x14ac:dyDescent="0.25">
      <c r="B23" t="e">
        <f>#REF!</f>
        <v>#REF!</v>
      </c>
      <c r="C23" s="110" t="str">
        <f>IF('Submitter Checklist'!$D$7="Enter Bidder Name","Enter Bidder Name on Bidder Checklist Tab",'Submitter Checklist'!$D$7)</f>
        <v>Enter Bidder Name on Bidder Checklist Tab</v>
      </c>
      <c r="D23" s="117" t="str">
        <f>$E$22</f>
        <v>Concessions Point-of-Sale</v>
      </c>
      <c r="E23" s="41"/>
      <c r="F23" s="38"/>
      <c r="G23" s="38"/>
      <c r="H23" s="38"/>
      <c r="I23" s="39"/>
      <c r="J23" s="48"/>
      <c r="K23" s="48"/>
      <c r="L23" s="48"/>
      <c r="M23" s="40"/>
      <c r="N23" s="48"/>
      <c r="O23" s="48"/>
      <c r="P23" s="48"/>
      <c r="Q23" s="48"/>
      <c r="R23" s="48"/>
      <c r="S23" s="48"/>
      <c r="T23" s="48"/>
      <c r="U23" s="48"/>
      <c r="V23" s="48"/>
      <c r="W23" s="75"/>
    </row>
    <row r="24" spans="2:23" ht="30" x14ac:dyDescent="0.25">
      <c r="C24" s="110" t="str">
        <f>IF('Submitter Checklist'!$D$7="Enter Bidder Name","Enter Bidder Name on Bidder Checklist Tab",'Submitter Checklist'!$D$7)</f>
        <v>Enter Bidder Name on Bidder Checklist Tab</v>
      </c>
      <c r="D24" s="117" t="str">
        <f t="shared" ref="D24:D27" si="1">$E$22</f>
        <v>Concessions Point-of-Sale</v>
      </c>
      <c r="E24" s="41"/>
      <c r="F24" s="38"/>
      <c r="G24" s="38"/>
      <c r="H24" s="38"/>
      <c r="I24" s="39"/>
      <c r="J24" s="48"/>
      <c r="K24" s="48"/>
      <c r="L24" s="48"/>
      <c r="M24" s="40"/>
      <c r="N24" s="48"/>
      <c r="O24" s="48"/>
      <c r="P24" s="48"/>
      <c r="Q24" s="48"/>
      <c r="R24" s="48"/>
      <c r="S24" s="48"/>
      <c r="T24" s="48"/>
      <c r="U24" s="48"/>
      <c r="V24" s="48"/>
      <c r="W24" s="75"/>
    </row>
    <row r="25" spans="2:23" ht="30" x14ac:dyDescent="0.25">
      <c r="C25" s="110" t="str">
        <f>IF('Submitter Checklist'!$D$7="Enter Bidder Name","Enter Bidder Name on Bidder Checklist Tab",'Submitter Checklist'!$D$7)</f>
        <v>Enter Bidder Name on Bidder Checklist Tab</v>
      </c>
      <c r="D25" s="117" t="str">
        <f t="shared" si="1"/>
        <v>Concessions Point-of-Sale</v>
      </c>
      <c r="E25" s="41"/>
      <c r="F25" s="38"/>
      <c r="G25" s="38"/>
      <c r="H25" s="38"/>
      <c r="I25" s="39"/>
      <c r="J25" s="48"/>
      <c r="K25" s="48"/>
      <c r="L25" s="48"/>
      <c r="M25" s="40"/>
      <c r="N25" s="48"/>
      <c r="O25" s="48"/>
      <c r="P25" s="48"/>
      <c r="Q25" s="48"/>
      <c r="R25" s="48"/>
      <c r="S25" s="48"/>
      <c r="T25" s="48"/>
      <c r="U25" s="48"/>
      <c r="V25" s="48"/>
      <c r="W25" s="75"/>
    </row>
    <row r="26" spans="2:23" ht="30" x14ac:dyDescent="0.25">
      <c r="C26" s="110" t="str">
        <f>IF('Submitter Checklist'!$D$7="Enter Bidder Name","Enter Bidder Name on Bidder Checklist Tab",'Submitter Checklist'!$D$7)</f>
        <v>Enter Bidder Name on Bidder Checklist Tab</v>
      </c>
      <c r="D26" s="117" t="str">
        <f t="shared" si="1"/>
        <v>Concessions Point-of-Sale</v>
      </c>
      <c r="E26" s="41"/>
      <c r="F26" s="38"/>
      <c r="G26" s="38"/>
      <c r="H26" s="38"/>
      <c r="I26" s="39"/>
      <c r="J26" s="48"/>
      <c r="K26" s="48"/>
      <c r="L26" s="48"/>
      <c r="M26" s="40"/>
      <c r="N26" s="48"/>
      <c r="O26" s="48"/>
      <c r="P26" s="48"/>
      <c r="Q26" s="48"/>
      <c r="R26" s="48"/>
      <c r="S26" s="48"/>
      <c r="T26" s="48"/>
      <c r="U26" s="48"/>
      <c r="V26" s="48"/>
      <c r="W26" s="75"/>
    </row>
    <row r="27" spans="2:23" ht="30" x14ac:dyDescent="0.25">
      <c r="C27" s="110" t="str">
        <f>IF('Submitter Checklist'!$D$7="Enter Bidder Name","Enter Bidder Name on Bidder Checklist Tab",'Submitter Checklist'!$D$7)</f>
        <v>Enter Bidder Name on Bidder Checklist Tab</v>
      </c>
      <c r="D27" s="117" t="str">
        <f t="shared" si="1"/>
        <v>Concessions Point-of-Sale</v>
      </c>
      <c r="E27" s="41"/>
      <c r="F27" s="38"/>
      <c r="G27" s="38"/>
      <c r="H27" s="38"/>
      <c r="I27" s="39"/>
      <c r="J27" s="48"/>
      <c r="K27" s="48"/>
      <c r="L27" s="48"/>
      <c r="M27" s="40"/>
      <c r="N27" s="48"/>
      <c r="O27" s="48"/>
      <c r="P27" s="48"/>
      <c r="Q27" s="48"/>
      <c r="R27" s="48"/>
      <c r="S27" s="48"/>
      <c r="T27" s="48"/>
      <c r="U27" s="48"/>
      <c r="V27" s="48"/>
      <c r="W27" s="75"/>
    </row>
    <row r="28" spans="2:23" ht="15.75" thickBot="1" x14ac:dyDescent="0.3">
      <c r="B28" t="e">
        <f>#REF!</f>
        <v>#REF!</v>
      </c>
      <c r="C28" s="106"/>
      <c r="D28" s="261"/>
      <c r="E28" s="233" t="s">
        <v>39</v>
      </c>
      <c r="F28" s="269"/>
      <c r="G28" s="269"/>
      <c r="H28" s="269"/>
      <c r="I28" s="270"/>
      <c r="J28" s="270">
        <f>SUM(J23:J27)</f>
        <v>0</v>
      </c>
      <c r="K28" s="270">
        <f>SUM(K23:K27)</f>
        <v>0</v>
      </c>
      <c r="L28" s="270"/>
      <c r="M28" s="270">
        <f t="shared" ref="M28:V28" si="2">SUM(M23:M27)</f>
        <v>0</v>
      </c>
      <c r="N28" s="270">
        <f t="shared" si="2"/>
        <v>0</v>
      </c>
      <c r="O28" s="270">
        <f t="shared" si="2"/>
        <v>0</v>
      </c>
      <c r="P28" s="270">
        <f t="shared" si="2"/>
        <v>0</v>
      </c>
      <c r="Q28" s="270">
        <f t="shared" si="2"/>
        <v>0</v>
      </c>
      <c r="R28" s="270">
        <f t="shared" si="2"/>
        <v>0</v>
      </c>
      <c r="S28" s="270">
        <f t="shared" si="2"/>
        <v>0</v>
      </c>
      <c r="T28" s="270">
        <f t="shared" si="2"/>
        <v>0</v>
      </c>
      <c r="U28" s="270">
        <f t="shared" si="2"/>
        <v>0</v>
      </c>
      <c r="V28" s="270">
        <f t="shared" si="2"/>
        <v>0</v>
      </c>
      <c r="W28" s="99"/>
    </row>
    <row r="29" spans="2:23" x14ac:dyDescent="0.25">
      <c r="B29" t="e">
        <f>#REF!</f>
        <v>#REF!</v>
      </c>
      <c r="C29" s="107"/>
      <c r="D29" s="262"/>
      <c r="E29" s="271" t="s">
        <v>40</v>
      </c>
      <c r="F29" s="186"/>
      <c r="G29" s="186"/>
      <c r="H29" s="186"/>
      <c r="I29" s="186"/>
      <c r="J29" s="186"/>
      <c r="K29" s="186"/>
      <c r="L29" s="186"/>
      <c r="M29" s="186"/>
      <c r="N29" s="186"/>
      <c r="O29" s="186"/>
      <c r="P29" s="186"/>
      <c r="Q29" s="186"/>
      <c r="R29" s="186"/>
      <c r="S29" s="186"/>
      <c r="T29" s="186"/>
      <c r="U29" s="186"/>
      <c r="V29" s="186"/>
      <c r="W29" s="127"/>
    </row>
    <row r="30" spans="2:23" ht="30" x14ac:dyDescent="0.25">
      <c r="B30" t="e">
        <f>#REF!</f>
        <v>#REF!</v>
      </c>
      <c r="C30" s="110" t="str">
        <f>IF('Submitter Checklist'!$D$7="Enter Bidder Name","Enter Bidder Name on Bidder Checklist Tab",'Submitter Checklist'!$D$7)</f>
        <v>Enter Bidder Name on Bidder Checklist Tab</v>
      </c>
      <c r="D30" s="117" t="str">
        <f>$E$29</f>
        <v>Golf Point-of-Sale</v>
      </c>
      <c r="E30" s="41"/>
      <c r="F30" s="38"/>
      <c r="G30" s="38"/>
      <c r="H30" s="38"/>
      <c r="I30" s="39"/>
      <c r="J30" s="48"/>
      <c r="K30" s="48"/>
      <c r="L30" s="48"/>
      <c r="M30" s="40"/>
      <c r="N30" s="48"/>
      <c r="O30" s="48"/>
      <c r="P30" s="48"/>
      <c r="Q30" s="48"/>
      <c r="R30" s="48"/>
      <c r="S30" s="48"/>
      <c r="T30" s="48"/>
      <c r="U30" s="48"/>
      <c r="V30" s="48"/>
      <c r="W30" s="75"/>
    </row>
    <row r="31" spans="2:23" ht="30" x14ac:dyDescent="0.25">
      <c r="C31" s="110" t="str">
        <f>IF('Submitter Checklist'!$D$7="Enter Bidder Name","Enter Bidder Name on Bidder Checklist Tab",'Submitter Checklist'!$D$7)</f>
        <v>Enter Bidder Name on Bidder Checklist Tab</v>
      </c>
      <c r="D31" s="117" t="str">
        <f t="shared" ref="D31:D34" si="3">$E$29</f>
        <v>Golf Point-of-Sale</v>
      </c>
      <c r="E31" s="41"/>
      <c r="F31" s="38"/>
      <c r="G31" s="38"/>
      <c r="H31" s="38"/>
      <c r="I31" s="39"/>
      <c r="J31" s="48"/>
      <c r="K31" s="48"/>
      <c r="L31" s="48"/>
      <c r="M31" s="40"/>
      <c r="N31" s="48"/>
      <c r="O31" s="48"/>
      <c r="P31" s="48"/>
      <c r="Q31" s="48"/>
      <c r="R31" s="48"/>
      <c r="S31" s="48"/>
      <c r="T31" s="48"/>
      <c r="U31" s="48"/>
      <c r="V31" s="48"/>
      <c r="W31" s="75"/>
    </row>
    <row r="32" spans="2:23" ht="30" x14ac:dyDescent="0.25">
      <c r="C32" s="110" t="str">
        <f>IF('Submitter Checklist'!$D$7="Enter Bidder Name","Enter Bidder Name on Bidder Checklist Tab",'Submitter Checklist'!$D$7)</f>
        <v>Enter Bidder Name on Bidder Checklist Tab</v>
      </c>
      <c r="D32" s="117" t="str">
        <f t="shared" si="3"/>
        <v>Golf Point-of-Sale</v>
      </c>
      <c r="E32" s="41"/>
      <c r="F32" s="38"/>
      <c r="G32" s="38"/>
      <c r="H32" s="38"/>
      <c r="I32" s="39"/>
      <c r="J32" s="48"/>
      <c r="K32" s="48"/>
      <c r="L32" s="48"/>
      <c r="M32" s="40"/>
      <c r="N32" s="48"/>
      <c r="O32" s="48"/>
      <c r="P32" s="48"/>
      <c r="Q32" s="48"/>
      <c r="R32" s="48"/>
      <c r="S32" s="48"/>
      <c r="T32" s="48"/>
      <c r="U32" s="48"/>
      <c r="V32" s="48"/>
      <c r="W32" s="75"/>
    </row>
    <row r="33" spans="2:23" ht="30" x14ac:dyDescent="0.25">
      <c r="C33" s="110" t="str">
        <f>IF('Submitter Checklist'!$D$7="Enter Bidder Name","Enter Bidder Name on Bidder Checklist Tab",'Submitter Checklist'!$D$7)</f>
        <v>Enter Bidder Name on Bidder Checklist Tab</v>
      </c>
      <c r="D33" s="117" t="str">
        <f t="shared" si="3"/>
        <v>Golf Point-of-Sale</v>
      </c>
      <c r="E33" s="41"/>
      <c r="F33" s="38"/>
      <c r="G33" s="38"/>
      <c r="H33" s="38"/>
      <c r="I33" s="39"/>
      <c r="J33" s="48"/>
      <c r="K33" s="48"/>
      <c r="L33" s="48"/>
      <c r="M33" s="40"/>
      <c r="N33" s="48"/>
      <c r="O33" s="48"/>
      <c r="P33" s="48"/>
      <c r="Q33" s="48"/>
      <c r="R33" s="48"/>
      <c r="S33" s="48"/>
      <c r="T33" s="48"/>
      <c r="U33" s="48"/>
      <c r="V33" s="48"/>
      <c r="W33" s="75"/>
    </row>
    <row r="34" spans="2:23" ht="30" x14ac:dyDescent="0.25">
      <c r="C34" s="110" t="str">
        <f>IF('Submitter Checklist'!$D$7="Enter Bidder Name","Enter Bidder Name on Bidder Checklist Tab",'Submitter Checklist'!$D$7)</f>
        <v>Enter Bidder Name on Bidder Checklist Tab</v>
      </c>
      <c r="D34" s="117" t="str">
        <f t="shared" si="3"/>
        <v>Golf Point-of-Sale</v>
      </c>
      <c r="E34" s="41"/>
      <c r="F34" s="38"/>
      <c r="G34" s="38"/>
      <c r="H34" s="38"/>
      <c r="I34" s="39"/>
      <c r="J34" s="48"/>
      <c r="K34" s="48"/>
      <c r="L34" s="48"/>
      <c r="M34" s="40"/>
      <c r="N34" s="48"/>
      <c r="O34" s="48"/>
      <c r="P34" s="48"/>
      <c r="Q34" s="48"/>
      <c r="R34" s="48"/>
      <c r="S34" s="48"/>
      <c r="T34" s="48"/>
      <c r="U34" s="48"/>
      <c r="V34" s="48"/>
      <c r="W34" s="75"/>
    </row>
    <row r="35" spans="2:23" ht="15.75" thickBot="1" x14ac:dyDescent="0.3">
      <c r="B35" t="e">
        <f>#REF!</f>
        <v>#REF!</v>
      </c>
      <c r="C35" s="106"/>
      <c r="D35" s="263"/>
      <c r="E35" s="240" t="s">
        <v>41</v>
      </c>
      <c r="F35" s="272"/>
      <c r="G35" s="272"/>
      <c r="H35" s="272"/>
      <c r="I35" s="273"/>
      <c r="J35" s="273">
        <f>SUM(J30:J34)</f>
        <v>0</v>
      </c>
      <c r="K35" s="273">
        <f>SUM(K30:K34)</f>
        <v>0</v>
      </c>
      <c r="L35" s="273"/>
      <c r="M35" s="273">
        <f t="shared" ref="M35:V35" si="4">SUM(M30:M34)</f>
        <v>0</v>
      </c>
      <c r="N35" s="273">
        <f t="shared" si="4"/>
        <v>0</v>
      </c>
      <c r="O35" s="273">
        <f t="shared" si="4"/>
        <v>0</v>
      </c>
      <c r="P35" s="273">
        <f t="shared" si="4"/>
        <v>0</v>
      </c>
      <c r="Q35" s="273">
        <f t="shared" si="4"/>
        <v>0</v>
      </c>
      <c r="R35" s="273">
        <f t="shared" si="4"/>
        <v>0</v>
      </c>
      <c r="S35" s="273">
        <f t="shared" si="4"/>
        <v>0</v>
      </c>
      <c r="T35" s="273">
        <f t="shared" si="4"/>
        <v>0</v>
      </c>
      <c r="U35" s="273">
        <f t="shared" si="4"/>
        <v>0</v>
      </c>
      <c r="V35" s="273">
        <f t="shared" si="4"/>
        <v>0</v>
      </c>
      <c r="W35" s="99"/>
    </row>
    <row r="36" spans="2:23" ht="15.75" thickBot="1" x14ac:dyDescent="0.3">
      <c r="C36" s="52"/>
      <c r="D36" s="118"/>
      <c r="E36" s="274" t="s">
        <v>42</v>
      </c>
      <c r="F36" s="275"/>
      <c r="G36" s="275"/>
      <c r="H36" s="275"/>
      <c r="I36" s="275"/>
      <c r="J36" s="276">
        <f>J21+J28+J35</f>
        <v>0</v>
      </c>
      <c r="K36" s="276">
        <f>K21+K28+K35</f>
        <v>0</v>
      </c>
      <c r="L36" s="275"/>
      <c r="M36" s="276">
        <f>M21+M28+M35</f>
        <v>0</v>
      </c>
      <c r="N36" s="276">
        <f t="shared" ref="N36:V36" si="5">N21+N28+N35</f>
        <v>0</v>
      </c>
      <c r="O36" s="276">
        <f t="shared" si="5"/>
        <v>0</v>
      </c>
      <c r="P36" s="276">
        <f t="shared" si="5"/>
        <v>0</v>
      </c>
      <c r="Q36" s="276">
        <f t="shared" si="5"/>
        <v>0</v>
      </c>
      <c r="R36" s="276">
        <f t="shared" si="5"/>
        <v>0</v>
      </c>
      <c r="S36" s="276">
        <f t="shared" si="5"/>
        <v>0</v>
      </c>
      <c r="T36" s="276">
        <f t="shared" si="5"/>
        <v>0</v>
      </c>
      <c r="U36" s="276">
        <f t="shared" si="5"/>
        <v>0</v>
      </c>
      <c r="V36" s="276">
        <f t="shared" si="5"/>
        <v>0</v>
      </c>
      <c r="W36" s="119"/>
    </row>
    <row r="37" spans="2:23" x14ac:dyDescent="0.25"/>
  </sheetData>
  <sheetProtection algorithmName="SHA-512" hashValue="BPmAwMgrLxkKMxtbswCsVlxI11Df5dBG8gGdYv30R1VgzmqkG6Pd3g3cizGDNbI20RsOIYfZedfvGriKs5aw6A==" saltValue="4bKTrwbfD4bxisHSaZFAqA==" spinCount="100000" sheet="1" objects="1" scenarios="1" formatCells="0" formatColumns="0" formatRows="0"/>
  <protectedRanges>
    <protectedRange sqref="E5:V20 E23:V27 E30:V34" name="Range1"/>
  </protectedRanges>
  <mergeCells count="1">
    <mergeCell ref="F2:O2"/>
  </mergeCells>
  <dataValidations count="5">
    <dataValidation operator="greaterThanOrEqual" allowBlank="1" showErrorMessage="1" errorTitle="Invalid Entry" error="Please enter numeric values only and type any text in the comments column." sqref="F37:H1048576 M23:V27 C35 C21:C22 F1:H1 F3:H21 M5:V20 C28:C29 M30:V34 F23:H28 D5:E35 F30:H35" xr:uid="{00000000-0002-0000-0300-000003000000}"/>
    <dataValidation type="list" operator="greaterThanOrEqual" allowBlank="1" showErrorMessage="1" errorTitle="Invalid Entry" error="Please enter numeric values only and type any text in the comments column." sqref="I37:L41" xr:uid="{BC559A8D-E75C-4AE7-B795-A8BC96C9AF3F}">
      <formula1>"Subscription-based, Hybrid"</formula1>
    </dataValidation>
    <dataValidation type="list" operator="greaterThanOrEqual" allowBlank="1" showErrorMessage="1" errorTitle="Invalid Entry" error="Please enter numeric values only and type any text in the comments column." sqref="I5:I21 I23:I28 I30:I35" xr:uid="{E208500D-5B2C-4415-B021-834C84049AA0}">
      <formula1>"Subscription-based, Perpetual"</formula1>
    </dataValidation>
    <dataValidation type="list" allowBlank="1" showInputMessage="1" showErrorMessage="1" sqref="L21 L28 L35" xr:uid="{FB21CBB7-B29E-4C22-A1A4-ED79887E6D8F}">
      <formula1>"End-user, Train-the-trainer, hybrid, other"</formula1>
    </dataValidation>
    <dataValidation type="list" allowBlank="1" showInputMessage="1" showErrorMessage="1" sqref="L23:L27 L5:L20 L30:L34" xr:uid="{3B30D156-1E78-4EED-BFBD-798575D53AFA}">
      <formula1>"End-user, Train-the-trainer, Hybrid, Other"</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6" id="{2BBDBB9B-6CC2-41F0-A88A-57151AACA1E6}">
            <xm:f>'Submitter Checklist'!#REF!='Submitter Checklist'!#REF!</xm:f>
            <x14:dxf>
              <font>
                <b/>
                <i val="0"/>
                <color theme="0"/>
              </font>
              <fill>
                <patternFill>
                  <bgColor theme="1"/>
                </patternFill>
              </fill>
            </x14:dxf>
          </x14:cfRule>
          <xm:sqref>E5:V21 C21:D22 E22 E23:V28 C28:D28 C29:E29 E30:V35 C35:D35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7"/>
  </sheetPr>
  <dimension ref="A1:M31"/>
  <sheetViews>
    <sheetView showGridLines="0" workbookViewId="0">
      <pane xSplit="1" ySplit="3" topLeftCell="C4" activePane="bottomRight" state="frozen"/>
      <selection pane="topRight" activeCell="B1" sqref="B1"/>
      <selection pane="bottomLeft" activeCell="A4" sqref="A4"/>
      <selection pane="bottomRight" activeCell="I10" sqref="I10"/>
    </sheetView>
  </sheetViews>
  <sheetFormatPr defaultColWidth="0" defaultRowHeight="15" zeroHeight="1" x14ac:dyDescent="0.25"/>
  <cols>
    <col min="1" max="1" width="3.7109375" style="1" customWidth="1"/>
    <col min="2" max="2" width="31.5703125" style="1" hidden="1" customWidth="1"/>
    <col min="3" max="3" width="22.85546875" style="1" bestFit="1" customWidth="1"/>
    <col min="4" max="4" width="16" style="1" customWidth="1"/>
    <col min="5" max="5" width="45" style="1" customWidth="1"/>
    <col min="6" max="6" width="19.28515625" style="1" customWidth="1"/>
    <col min="7" max="7" width="33.7109375" style="1" customWidth="1"/>
    <col min="8" max="11" width="12.7109375" style="1" customWidth="1"/>
    <col min="12" max="12" width="41.7109375" style="1" customWidth="1"/>
    <col min="13" max="13" width="3.7109375" style="1" customWidth="1"/>
    <col min="14" max="16384" width="9.28515625" style="1" hidden="1"/>
  </cols>
  <sheetData>
    <row r="1" spans="2:12" ht="15.75" thickBot="1" x14ac:dyDescent="0.3"/>
    <row r="2" spans="2:12" x14ac:dyDescent="0.25">
      <c r="B2" s="100" t="s">
        <v>16</v>
      </c>
      <c r="C2" s="69" t="s">
        <v>16</v>
      </c>
      <c r="D2" s="131" t="str">
        <f>'Submitter Checklist'!C14</f>
        <v>Please complete the Conversion Code, Estimated Hours, and Hourly Rate to perform the following Data Conversion Services.</v>
      </c>
      <c r="E2" s="131"/>
      <c r="F2" s="131"/>
      <c r="G2" s="131"/>
      <c r="H2" s="132"/>
      <c r="I2" s="132"/>
      <c r="J2" s="132"/>
      <c r="K2" s="132"/>
      <c r="L2" s="133"/>
    </row>
    <row r="3" spans="2:12" ht="32.25" x14ac:dyDescent="0.25">
      <c r="B3" s="254" t="s">
        <v>65</v>
      </c>
      <c r="C3" s="253" t="s">
        <v>49</v>
      </c>
      <c r="D3" s="128" t="s">
        <v>85</v>
      </c>
      <c r="E3" s="128" t="s">
        <v>86</v>
      </c>
      <c r="F3" s="128" t="s">
        <v>87</v>
      </c>
      <c r="G3" s="128" t="s">
        <v>88</v>
      </c>
      <c r="H3" s="68" t="s">
        <v>89</v>
      </c>
      <c r="I3" s="68" t="s">
        <v>90</v>
      </c>
      <c r="J3" s="68" t="s">
        <v>91</v>
      </c>
      <c r="K3" s="68" t="s">
        <v>28</v>
      </c>
      <c r="L3" s="134" t="s">
        <v>30</v>
      </c>
    </row>
    <row r="4" spans="2:12" x14ac:dyDescent="0.25">
      <c r="C4" s="281" t="s">
        <v>31</v>
      </c>
      <c r="D4" s="129"/>
      <c r="E4" s="129"/>
      <c r="F4" s="129"/>
      <c r="G4" s="129"/>
      <c r="H4" s="129"/>
      <c r="I4" s="129"/>
      <c r="J4" s="129"/>
      <c r="K4" s="129"/>
      <c r="L4" s="135"/>
    </row>
    <row r="5" spans="2:12" ht="30" x14ac:dyDescent="0.25">
      <c r="B5" s="255" t="str">
        <f>IF('Submitter Checklist'!$D$7="Enter Bidder Name","Enter Bidder Name on Bidder Checklist Tab",'Submitter Checklist'!$D$7)</f>
        <v>Enter Bidder Name on Bidder Checklist Tab</v>
      </c>
      <c r="C5" s="117" t="s">
        <v>84</v>
      </c>
      <c r="D5" s="67">
        <v>1</v>
      </c>
      <c r="E5" s="282" t="s">
        <v>92</v>
      </c>
      <c r="F5" s="282" t="s">
        <v>93</v>
      </c>
      <c r="G5" s="283" t="s">
        <v>94</v>
      </c>
      <c r="H5" s="38"/>
      <c r="I5" s="46"/>
      <c r="J5" s="45"/>
      <c r="K5" s="11">
        <f>IF(ISNUMBER(I5*J5),I5*J5,"N/A")</f>
        <v>0</v>
      </c>
      <c r="L5" s="137"/>
    </row>
    <row r="6" spans="2:12" ht="60" x14ac:dyDescent="0.25">
      <c r="B6" s="255" t="str">
        <f>IF('Submitter Checklist'!$D$7="Enter Bidder Name","Enter Bidder Name on Bidder Checklist Tab",'Submitter Checklist'!$D$7)</f>
        <v>Enter Bidder Name on Bidder Checklist Tab</v>
      </c>
      <c r="C6" s="117" t="s">
        <v>84</v>
      </c>
      <c r="D6" s="67">
        <f>D5+1</f>
        <v>2</v>
      </c>
      <c r="E6" s="282" t="s">
        <v>95</v>
      </c>
      <c r="F6" s="282" t="s">
        <v>93</v>
      </c>
      <c r="G6" s="283" t="s">
        <v>96</v>
      </c>
      <c r="H6" s="38"/>
      <c r="I6" s="46"/>
      <c r="J6" s="45"/>
      <c r="K6" s="11">
        <f t="shared" ref="K6:K14" si="0">IF(ISNUMBER(I6*J6),I6*J6,"N/A")</f>
        <v>0</v>
      </c>
      <c r="L6" s="137"/>
    </row>
    <row r="7" spans="2:12" ht="60" x14ac:dyDescent="0.25">
      <c r="B7" s="255" t="str">
        <f>IF('Submitter Checklist'!$D$7="Enter Bidder Name","Enter Bidder Name on Bidder Checklist Tab",'Submitter Checklist'!$D$7)</f>
        <v>Enter Bidder Name on Bidder Checklist Tab</v>
      </c>
      <c r="C7" s="117" t="s">
        <v>84</v>
      </c>
      <c r="D7" s="67">
        <f t="shared" ref="D7:D14" si="1">D6+1</f>
        <v>3</v>
      </c>
      <c r="E7" s="282" t="s">
        <v>95</v>
      </c>
      <c r="F7" s="282" t="s">
        <v>93</v>
      </c>
      <c r="G7" s="283" t="s">
        <v>97</v>
      </c>
      <c r="H7" s="38"/>
      <c r="I7" s="46"/>
      <c r="J7" s="45"/>
      <c r="K7" s="11">
        <f t="shared" si="0"/>
        <v>0</v>
      </c>
      <c r="L7" s="137"/>
    </row>
    <row r="8" spans="2:12" ht="30" x14ac:dyDescent="0.25">
      <c r="B8" s="255" t="str">
        <f>IF('Submitter Checklist'!$D$7="Enter Bidder Name","Enter Bidder Name on Bidder Checklist Tab",'Submitter Checklist'!$D$7)</f>
        <v>Enter Bidder Name on Bidder Checklist Tab</v>
      </c>
      <c r="C8" s="117" t="s">
        <v>84</v>
      </c>
      <c r="D8" s="67">
        <f t="shared" si="1"/>
        <v>4</v>
      </c>
      <c r="E8" s="282" t="s">
        <v>98</v>
      </c>
      <c r="F8" s="282" t="s">
        <v>93</v>
      </c>
      <c r="G8" s="283" t="s">
        <v>99</v>
      </c>
      <c r="H8" s="38"/>
      <c r="I8" s="46"/>
      <c r="J8" s="45"/>
      <c r="K8" s="11">
        <f t="shared" si="0"/>
        <v>0</v>
      </c>
      <c r="L8" s="137"/>
    </row>
    <row r="9" spans="2:12" ht="45" x14ac:dyDescent="0.25">
      <c r="B9" s="255" t="str">
        <f>IF('Submitter Checklist'!$D$7="Enter Bidder Name","Enter Bidder Name on Bidder Checklist Tab",'Submitter Checklist'!$D$7)</f>
        <v>Enter Bidder Name on Bidder Checklist Tab</v>
      </c>
      <c r="C9" s="117" t="s">
        <v>84</v>
      </c>
      <c r="D9" s="67">
        <f t="shared" si="1"/>
        <v>5</v>
      </c>
      <c r="E9" s="282" t="s">
        <v>100</v>
      </c>
      <c r="F9" s="282" t="s">
        <v>93</v>
      </c>
      <c r="G9" s="283" t="s">
        <v>101</v>
      </c>
      <c r="H9" s="38"/>
      <c r="I9" s="46"/>
      <c r="J9" s="45"/>
      <c r="K9" s="11">
        <f t="shared" si="0"/>
        <v>0</v>
      </c>
      <c r="L9" s="137"/>
    </row>
    <row r="10" spans="2:12" ht="45" x14ac:dyDescent="0.25">
      <c r="B10" s="255" t="str">
        <f>IF('Submitter Checklist'!$D$7="Enter Bidder Name","Enter Bidder Name on Bidder Checklist Tab",'Submitter Checklist'!$D$7)</f>
        <v>Enter Bidder Name on Bidder Checklist Tab</v>
      </c>
      <c r="C10" s="117" t="s">
        <v>84</v>
      </c>
      <c r="D10" s="67">
        <f t="shared" si="1"/>
        <v>6</v>
      </c>
      <c r="E10" s="282" t="s">
        <v>102</v>
      </c>
      <c r="F10" s="282" t="s">
        <v>103</v>
      </c>
      <c r="G10" s="283" t="s">
        <v>104</v>
      </c>
      <c r="H10" s="38"/>
      <c r="I10" s="46"/>
      <c r="J10" s="45"/>
      <c r="K10" s="11">
        <f t="shared" si="0"/>
        <v>0</v>
      </c>
      <c r="L10" s="137"/>
    </row>
    <row r="11" spans="2:12" ht="90" x14ac:dyDescent="0.25">
      <c r="B11" s="255" t="str">
        <f>IF('Submitter Checklist'!$D$7="Enter Bidder Name","Enter Bidder Name on Bidder Checklist Tab",'Submitter Checklist'!$D$7)</f>
        <v>Enter Bidder Name on Bidder Checklist Tab</v>
      </c>
      <c r="C11" s="117" t="s">
        <v>84</v>
      </c>
      <c r="D11" s="67">
        <f t="shared" si="1"/>
        <v>7</v>
      </c>
      <c r="E11" s="282" t="s">
        <v>95</v>
      </c>
      <c r="F11" s="282" t="s">
        <v>93</v>
      </c>
      <c r="G11" s="283" t="s">
        <v>105</v>
      </c>
      <c r="H11" s="38"/>
      <c r="I11" s="46"/>
      <c r="J11" s="45"/>
      <c r="K11" s="11">
        <f t="shared" si="0"/>
        <v>0</v>
      </c>
      <c r="L11" s="137"/>
    </row>
    <row r="12" spans="2:12" ht="30" x14ac:dyDescent="0.25">
      <c r="B12" s="255" t="str">
        <f>IF('Submitter Checklist'!$D$7="Enter Bidder Name","Enter Bidder Name on Bidder Checklist Tab",'Submitter Checklist'!$D$7)</f>
        <v>Enter Bidder Name on Bidder Checklist Tab</v>
      </c>
      <c r="C12" s="117" t="s">
        <v>84</v>
      </c>
      <c r="D12" s="67">
        <f t="shared" si="1"/>
        <v>8</v>
      </c>
      <c r="E12" s="282" t="s">
        <v>106</v>
      </c>
      <c r="F12" s="282" t="s">
        <v>93</v>
      </c>
      <c r="G12" s="283" t="s">
        <v>107</v>
      </c>
      <c r="H12" s="38"/>
      <c r="I12" s="46"/>
      <c r="J12" s="45"/>
      <c r="K12" s="11">
        <f t="shared" si="0"/>
        <v>0</v>
      </c>
      <c r="L12" s="137"/>
    </row>
    <row r="13" spans="2:12" ht="60" x14ac:dyDescent="0.25">
      <c r="B13" s="255" t="str">
        <f>IF('Submitter Checklist'!$D$7="Enter Bidder Name","Enter Bidder Name on Bidder Checklist Tab",'Submitter Checklist'!$D$7)</f>
        <v>Enter Bidder Name on Bidder Checklist Tab</v>
      </c>
      <c r="C13" s="117" t="s">
        <v>84</v>
      </c>
      <c r="D13" s="67">
        <f t="shared" si="1"/>
        <v>9</v>
      </c>
      <c r="E13" s="282" t="s">
        <v>98</v>
      </c>
      <c r="F13" s="282" t="s">
        <v>93</v>
      </c>
      <c r="G13" s="283" t="s">
        <v>108</v>
      </c>
      <c r="H13" s="38"/>
      <c r="I13" s="46"/>
      <c r="J13" s="45"/>
      <c r="K13" s="11">
        <f t="shared" si="0"/>
        <v>0</v>
      </c>
      <c r="L13" s="137"/>
    </row>
    <row r="14" spans="2:12" ht="30" x14ac:dyDescent="0.25">
      <c r="B14" s="255" t="str">
        <f>IF('Submitter Checklist'!$D$7="Enter Bidder Name","Enter Bidder Name on Bidder Checklist Tab",'Submitter Checklist'!$D$7)</f>
        <v>Enter Bidder Name on Bidder Checklist Tab</v>
      </c>
      <c r="C14" s="117" t="s">
        <v>84</v>
      </c>
      <c r="D14" s="67">
        <f t="shared" si="1"/>
        <v>10</v>
      </c>
      <c r="E14" s="282" t="s">
        <v>98</v>
      </c>
      <c r="F14" s="282" t="s">
        <v>93</v>
      </c>
      <c r="G14" s="283" t="s">
        <v>94</v>
      </c>
      <c r="H14" s="38"/>
      <c r="I14" s="46"/>
      <c r="J14" s="45"/>
      <c r="K14" s="11">
        <f t="shared" si="0"/>
        <v>0</v>
      </c>
      <c r="L14" s="137"/>
    </row>
    <row r="15" spans="2:12" ht="15.75" thickBot="1" x14ac:dyDescent="0.3">
      <c r="C15" s="164" t="s">
        <v>37</v>
      </c>
      <c r="D15" s="284"/>
      <c r="E15" s="284"/>
      <c r="F15" s="284"/>
      <c r="G15" s="284"/>
      <c r="H15" s="141"/>
      <c r="I15" s="141">
        <f>SUM(I5:I14)</f>
        <v>0</v>
      </c>
      <c r="J15" s="141"/>
      <c r="K15" s="89">
        <f>SUM(K5:K14)</f>
        <v>0</v>
      </c>
      <c r="L15" s="142"/>
    </row>
    <row r="16" spans="2:12" x14ac:dyDescent="0.25">
      <c r="C16" s="103" t="s">
        <v>38</v>
      </c>
      <c r="D16" s="285"/>
      <c r="E16" s="285"/>
      <c r="F16" s="285"/>
      <c r="G16" s="285"/>
      <c r="H16" s="139"/>
      <c r="I16" s="139"/>
      <c r="J16" s="139"/>
      <c r="K16" s="285"/>
      <c r="L16" s="140"/>
    </row>
    <row r="17" spans="2:12" ht="30" x14ac:dyDescent="0.25">
      <c r="B17" s="255" t="str">
        <f>IF('Submitter Checklist'!$D$7="Enter Bidder Name","Enter Bidder Name on Bidder Checklist Tab",'Submitter Checklist'!$D$7)</f>
        <v>Enter Bidder Name on Bidder Checklist Tab</v>
      </c>
      <c r="C17" s="286" t="s">
        <v>109</v>
      </c>
      <c r="D17" s="301">
        <v>11</v>
      </c>
      <c r="E17" s="282" t="s">
        <v>110</v>
      </c>
      <c r="F17" s="282" t="s">
        <v>93</v>
      </c>
      <c r="G17" s="283" t="s">
        <v>94</v>
      </c>
      <c r="H17" s="38"/>
      <c r="I17" s="46"/>
      <c r="J17" s="45"/>
      <c r="K17" s="11">
        <f t="shared" ref="K17" si="2">IF(ISNUMBER(I17*J17),I17*J17,"N/A")</f>
        <v>0</v>
      </c>
      <c r="L17" s="137"/>
    </row>
    <row r="18" spans="2:12" ht="15.75" thickBot="1" x14ac:dyDescent="0.3">
      <c r="C18" s="232" t="s">
        <v>39</v>
      </c>
      <c r="D18" s="287"/>
      <c r="E18" s="287"/>
      <c r="F18" s="287"/>
      <c r="G18" s="288"/>
      <c r="H18" s="287"/>
      <c r="I18" s="299">
        <f>SUM(I15)</f>
        <v>0</v>
      </c>
      <c r="J18" s="287"/>
      <c r="K18" s="296">
        <f>SUM(K17:K17)</f>
        <v>0</v>
      </c>
      <c r="L18" s="145"/>
    </row>
    <row r="19" spans="2:12" x14ac:dyDescent="0.25">
      <c r="C19" s="104" t="s">
        <v>40</v>
      </c>
      <c r="D19" s="289"/>
      <c r="E19" s="289"/>
      <c r="F19" s="289"/>
      <c r="G19" s="289"/>
      <c r="H19" s="143"/>
      <c r="I19" s="143"/>
      <c r="J19" s="143"/>
      <c r="K19" s="289"/>
      <c r="L19" s="144"/>
    </row>
    <row r="20" spans="2:12" ht="30" x14ac:dyDescent="0.25">
      <c r="B20" s="255" t="str">
        <f>IF('Submitter Checklist'!$D$7="Enter Bidder Name","Enter Bidder Name on Bidder Checklist Tab",'Submitter Checklist'!$D$7)</f>
        <v>Enter Bidder Name on Bidder Checklist Tab</v>
      </c>
      <c r="C20" s="286" t="s">
        <v>109</v>
      </c>
      <c r="D20" s="301">
        <v>12</v>
      </c>
      <c r="E20" s="282" t="s">
        <v>62</v>
      </c>
      <c r="F20" s="282" t="s">
        <v>93</v>
      </c>
      <c r="G20" s="283" t="s">
        <v>111</v>
      </c>
      <c r="H20" s="38"/>
      <c r="I20" s="46"/>
      <c r="J20" s="45"/>
      <c r="K20" s="11">
        <f t="shared" ref="K20:K21" si="3">IF(ISNUMBER(I20*J20),I20*J20,"N/A")</f>
        <v>0</v>
      </c>
      <c r="L20" s="137"/>
    </row>
    <row r="21" spans="2:12" ht="30" x14ac:dyDescent="0.25">
      <c r="B21" s="255" t="str">
        <f>IF('Submitter Checklist'!$D$7="Enter Bidder Name","Enter Bidder Name on Bidder Checklist Tab",'Submitter Checklist'!$D$7)</f>
        <v>Enter Bidder Name on Bidder Checklist Tab</v>
      </c>
      <c r="C21" s="117" t="s">
        <v>109</v>
      </c>
      <c r="D21" s="67">
        <v>13</v>
      </c>
      <c r="E21" s="282" t="s">
        <v>62</v>
      </c>
      <c r="F21" s="282" t="s">
        <v>93</v>
      </c>
      <c r="G21" s="283" t="s">
        <v>112</v>
      </c>
      <c r="H21" s="38"/>
      <c r="I21" s="46"/>
      <c r="J21" s="45"/>
      <c r="K21" s="11">
        <f t="shared" si="3"/>
        <v>0</v>
      </c>
      <c r="L21" s="137"/>
    </row>
    <row r="22" spans="2:12" ht="15.75" thickBot="1" x14ac:dyDescent="0.3">
      <c r="C22" s="239" t="s">
        <v>41</v>
      </c>
      <c r="D22" s="290"/>
      <c r="E22" s="290"/>
      <c r="F22" s="290"/>
      <c r="G22" s="291"/>
      <c r="H22" s="290"/>
      <c r="I22" s="300">
        <f>SUM(I18)</f>
        <v>0</v>
      </c>
      <c r="J22" s="290"/>
      <c r="K22" s="297">
        <f>SUM(K20:K21)</f>
        <v>0</v>
      </c>
      <c r="L22" s="146"/>
    </row>
    <row r="23" spans="2:12" ht="15.75" thickBot="1" x14ac:dyDescent="0.3">
      <c r="C23" s="292" t="s">
        <v>47</v>
      </c>
      <c r="D23" s="293"/>
      <c r="E23" s="294"/>
      <c r="F23" s="294"/>
      <c r="G23" s="295"/>
      <c r="H23" s="295"/>
      <c r="I23" s="295">
        <f>I18+I15</f>
        <v>0</v>
      </c>
      <c r="J23" s="295"/>
      <c r="K23" s="298">
        <f>K18+K15</f>
        <v>0</v>
      </c>
      <c r="L23" s="138"/>
    </row>
    <row r="24" spans="2:12" ht="15.75" thickBot="1" x14ac:dyDescent="0.3"/>
    <row r="25" spans="2:12" ht="17.25" x14ac:dyDescent="0.25">
      <c r="D25" s="152" t="s">
        <v>113</v>
      </c>
      <c r="E25" s="153"/>
      <c r="F25" s="153"/>
      <c r="G25" s="153"/>
      <c r="H25" s="153"/>
      <c r="I25" s="153"/>
      <c r="J25" s="154"/>
    </row>
    <row r="26" spans="2:12" x14ac:dyDescent="0.25">
      <c r="D26" s="147" t="s">
        <v>114</v>
      </c>
      <c r="E26" s="1" t="s">
        <v>115</v>
      </c>
      <c r="J26" s="148"/>
    </row>
    <row r="27" spans="2:12" x14ac:dyDescent="0.25">
      <c r="D27" s="147" t="s">
        <v>116</v>
      </c>
      <c r="E27" s="1" t="s">
        <v>117</v>
      </c>
      <c r="J27" s="148"/>
    </row>
    <row r="28" spans="2:12" x14ac:dyDescent="0.25">
      <c r="D28" s="147" t="s">
        <v>118</v>
      </c>
      <c r="E28" s="1" t="s">
        <v>119</v>
      </c>
      <c r="J28" s="148"/>
    </row>
    <row r="29" spans="2:12" x14ac:dyDescent="0.25">
      <c r="D29" s="147" t="s">
        <v>120</v>
      </c>
      <c r="E29" s="1" t="s">
        <v>121</v>
      </c>
      <c r="J29" s="148"/>
    </row>
    <row r="30" spans="2:12" ht="15.75" thickBot="1" x14ac:dyDescent="0.3">
      <c r="D30" s="149" t="s">
        <v>122</v>
      </c>
      <c r="E30" s="150" t="s">
        <v>123</v>
      </c>
      <c r="F30" s="150"/>
      <c r="G30" s="150"/>
      <c r="H30" s="150"/>
      <c r="I30" s="150"/>
      <c r="J30" s="151"/>
    </row>
    <row r="31" spans="2:12" x14ac:dyDescent="0.25"/>
  </sheetData>
  <sheetProtection algorithmName="SHA-512" hashValue="z7TCx8NfCaVrpVmH7Uh2PeSF4ADLVC9A+6NBll1i+f7x9s11wcusAPCipfuroFISf75ABVEOU0dHiv9BnzRA8Q==" saltValue="LOPY7SHoM2RtqRQLTL9thw==" spinCount="100000" sheet="1" objects="1" scenarios="1" formatCells="0" formatColumns="0" formatRows="0"/>
  <phoneticPr fontId="15" type="noConversion"/>
  <dataValidations count="2">
    <dataValidation type="list" allowBlank="1" showInputMessage="1" showErrorMessage="1" errorTitle="Invalid Code" error="Please select valid Data Conversion Code." promptTitle="Data Conversion Codes:" prompt="Refer to full definitions below table.  Quick reference is below:_x000a__x000a_A - Existing tools / scripts_x000a_B - Develop new scripts_x000a_C - Manual conversion_x000a_D - Other approach (describe in comments)_x000a_E - Need clarification" sqref="H5:H14 H20:H21 H17" xr:uid="{00000000-0002-0000-0A00-000000000000}">
      <formula1>$D$26:$D$30</formula1>
    </dataValidation>
    <dataValidation type="decimal" operator="greaterThanOrEqual" allowBlank="1" showErrorMessage="1" errorTitle="Invalid Entry" error="Please enter numeric values only and type any text in the comments column." sqref="I5:J14 I17:J17 I20:J21" xr:uid="{00000000-0002-0000-0A00-000001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33" id="{90906EE9-CB7E-4902-8945-488339E60559}">
            <xm:f>'Submitter Checklist'!#REF!='Submitter Checklist'!#REF!</xm:f>
            <x14:dxf>
              <font>
                <b/>
                <i val="0"/>
                <color theme="0"/>
              </font>
              <fill>
                <patternFill>
                  <bgColor theme="1"/>
                </patternFill>
              </fill>
            </x14:dxf>
          </x14:cfRule>
          <xm:sqref>H5:J14 H17:J17</xm:sqref>
        </x14:conditionalFormatting>
        <x14:conditionalFormatting xmlns:xm="http://schemas.microsoft.com/office/excel/2006/main">
          <x14:cfRule type="expression" priority="1" id="{70B044E8-032A-4122-A4E9-6B06FE038AEF}">
            <xm:f>'Submitter Checklist'!#REF!='Submitter Checklist'!#REF!</xm:f>
            <x14:dxf>
              <font>
                <b/>
                <i val="0"/>
                <color theme="0"/>
              </font>
              <fill>
                <patternFill>
                  <bgColor theme="1"/>
                </patternFill>
              </fill>
            </x14:dxf>
          </x14:cfRule>
          <xm:sqref>H20:J21</xm:sqref>
        </x14:conditionalFormatting>
        <x14:conditionalFormatting xmlns:xm="http://schemas.microsoft.com/office/excel/2006/main">
          <x14:cfRule type="expression" priority="1135" id="{6BBD444F-9095-4A66-A575-9B735D41A6B9}">
            <xm:f>'Submitter Checklist'!#REF!='Submitter Checklist'!#REF!</xm:f>
            <x14:dxf>
              <font>
                <color theme="0"/>
              </font>
            </x14:dxf>
          </x14:cfRule>
          <xm:sqref>H2:L2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7"/>
  </sheetPr>
  <dimension ref="A1:L17"/>
  <sheetViews>
    <sheetView showGridLines="0" workbookViewId="0">
      <selection activeCell="H16" sqref="H16"/>
    </sheetView>
  </sheetViews>
  <sheetFormatPr defaultColWidth="0" defaultRowHeight="15" zeroHeight="1" x14ac:dyDescent="0.25"/>
  <cols>
    <col min="1" max="1" width="3.7109375" style="1" customWidth="1"/>
    <col min="2" max="2" width="26.140625" style="1" hidden="1" customWidth="1"/>
    <col min="3" max="3" width="23.42578125" style="1" customWidth="1"/>
    <col min="4" max="4" width="15.7109375" style="1" customWidth="1"/>
    <col min="5" max="5" width="51.28515625" style="1" customWidth="1"/>
    <col min="6" max="8" width="12.7109375" style="1" customWidth="1"/>
    <col min="9" max="9" width="41.7109375" style="1" customWidth="1"/>
    <col min="10" max="10" width="3.7109375" style="1" customWidth="1"/>
    <col min="11" max="12" width="0" style="1" hidden="1" customWidth="1"/>
    <col min="13" max="16384" width="9.28515625" style="1" hidden="1"/>
  </cols>
  <sheetData>
    <row r="1" spans="2:9" ht="15" customHeight="1" thickBot="1" x14ac:dyDescent="0.3"/>
    <row r="2" spans="2:9" ht="45" x14ac:dyDescent="0.25">
      <c r="B2" s="37" t="s">
        <v>20</v>
      </c>
      <c r="C2" s="250" t="s">
        <v>20</v>
      </c>
      <c r="D2" s="251"/>
      <c r="E2" s="252" t="str">
        <f>'Submitter Checklist'!C16</f>
        <v>Please list Estimated Hours and Hourly Rate to provide costs for Modifications identified in the Requirements spreadsheet. The requirement number should be noted.</v>
      </c>
      <c r="F2" s="132"/>
      <c r="G2" s="132"/>
      <c r="H2" s="132"/>
      <c r="I2" s="133"/>
    </row>
    <row r="3" spans="2:9" ht="30" customHeight="1" x14ac:dyDescent="0.25">
      <c r="B3" s="249" t="s">
        <v>65</v>
      </c>
      <c r="C3" s="253" t="s">
        <v>49</v>
      </c>
      <c r="D3" s="128" t="s">
        <v>124</v>
      </c>
      <c r="E3" s="130" t="s">
        <v>125</v>
      </c>
      <c r="F3" s="68" t="s">
        <v>90</v>
      </c>
      <c r="G3" s="68" t="s">
        <v>91</v>
      </c>
      <c r="H3" s="68" t="s">
        <v>28</v>
      </c>
      <c r="I3" s="134" t="s">
        <v>30</v>
      </c>
    </row>
    <row r="4" spans="2:9" ht="30" x14ac:dyDescent="0.25">
      <c r="B4" s="110" t="str">
        <f>IF('Submitter Checklist'!$D$7="Enter Bidder Name","Enter Bidder Name on Bidder Checklist Tab",'Submitter Checklist'!$D$7)</f>
        <v>Enter Bidder Name on Bidder Checklist Tab</v>
      </c>
      <c r="C4" s="302"/>
      <c r="D4" s="65"/>
      <c r="E4" s="30"/>
      <c r="F4" s="31"/>
      <c r="G4" s="32"/>
      <c r="H4" s="11">
        <f t="shared" ref="H4:H15" si="0">IF(ISNUMBER(F4*G4),F4*G4,"N/A")</f>
        <v>0</v>
      </c>
      <c r="I4" s="137"/>
    </row>
    <row r="5" spans="2:9" ht="30" x14ac:dyDescent="0.25">
      <c r="B5" s="110" t="str">
        <f>IF('Submitter Checklist'!$D$7="Enter Bidder Name","Enter Bidder Name on Bidder Checklist Tab",'Submitter Checklist'!$D$7)</f>
        <v>Enter Bidder Name on Bidder Checklist Tab</v>
      </c>
      <c r="C5" s="302"/>
      <c r="D5" s="65"/>
      <c r="E5" s="30"/>
      <c r="F5" s="31"/>
      <c r="G5" s="32"/>
      <c r="H5" s="11">
        <f t="shared" si="0"/>
        <v>0</v>
      </c>
      <c r="I5" s="137"/>
    </row>
    <row r="6" spans="2:9" ht="30" x14ac:dyDescent="0.25">
      <c r="B6" s="110" t="str">
        <f>IF('Submitter Checklist'!$D$7="Enter Bidder Name","Enter Bidder Name on Bidder Checklist Tab",'Submitter Checklist'!$D$7)</f>
        <v>Enter Bidder Name on Bidder Checklist Tab</v>
      </c>
      <c r="C6" s="302"/>
      <c r="D6" s="65"/>
      <c r="E6" s="30"/>
      <c r="F6" s="31"/>
      <c r="G6" s="32"/>
      <c r="H6" s="11">
        <f t="shared" si="0"/>
        <v>0</v>
      </c>
      <c r="I6" s="137"/>
    </row>
    <row r="7" spans="2:9" ht="30" x14ac:dyDescent="0.25">
      <c r="B7" s="110" t="str">
        <f>IF('Submitter Checklist'!$D$7="Enter Bidder Name","Enter Bidder Name on Bidder Checklist Tab",'Submitter Checklist'!$D$7)</f>
        <v>Enter Bidder Name on Bidder Checklist Tab</v>
      </c>
      <c r="C7" s="302"/>
      <c r="D7" s="65"/>
      <c r="E7" s="30"/>
      <c r="F7" s="248"/>
      <c r="G7" s="32"/>
      <c r="H7" s="11">
        <f t="shared" si="0"/>
        <v>0</v>
      </c>
      <c r="I7" s="137"/>
    </row>
    <row r="8" spans="2:9" ht="30" x14ac:dyDescent="0.25">
      <c r="B8" s="110" t="str">
        <f>IF('Submitter Checklist'!$D$7="Enter Bidder Name","Enter Bidder Name on Bidder Checklist Tab",'Submitter Checklist'!$D$7)</f>
        <v>Enter Bidder Name on Bidder Checklist Tab</v>
      </c>
      <c r="C8" s="302"/>
      <c r="D8" s="65"/>
      <c r="E8" s="30"/>
      <c r="F8" s="31"/>
      <c r="G8" s="32"/>
      <c r="H8" s="11">
        <f t="shared" si="0"/>
        <v>0</v>
      </c>
      <c r="I8" s="137"/>
    </row>
    <row r="9" spans="2:9" ht="30" x14ac:dyDescent="0.25">
      <c r="B9" s="110" t="str">
        <f>IF('Submitter Checklist'!$D$7="Enter Bidder Name","Enter Bidder Name on Bidder Checklist Tab",'Submitter Checklist'!$D$7)</f>
        <v>Enter Bidder Name on Bidder Checklist Tab</v>
      </c>
      <c r="C9" s="302"/>
      <c r="D9" s="65"/>
      <c r="E9" s="30"/>
      <c r="F9" s="31"/>
      <c r="G9" s="32"/>
      <c r="H9" s="11">
        <f t="shared" si="0"/>
        <v>0</v>
      </c>
      <c r="I9" s="137"/>
    </row>
    <row r="10" spans="2:9" ht="30" x14ac:dyDescent="0.25">
      <c r="B10" s="110" t="str">
        <f>IF('Submitter Checklist'!$D$7="Enter Bidder Name","Enter Bidder Name on Bidder Checklist Tab",'Submitter Checklist'!$D$7)</f>
        <v>Enter Bidder Name on Bidder Checklist Tab</v>
      </c>
      <c r="C10" s="302"/>
      <c r="D10" s="65"/>
      <c r="E10" s="30"/>
      <c r="F10" s="31"/>
      <c r="G10" s="32"/>
      <c r="H10" s="11">
        <f>IF(ISNUMBER(F10*G10),F10*G10,"N/A")</f>
        <v>0</v>
      </c>
      <c r="I10" s="137"/>
    </row>
    <row r="11" spans="2:9" ht="30" x14ac:dyDescent="0.25">
      <c r="B11" s="110" t="str">
        <f>IF('Submitter Checklist'!$D$7="Enter Bidder Name","Enter Bidder Name on Bidder Checklist Tab",'Submitter Checklist'!$D$7)</f>
        <v>Enter Bidder Name on Bidder Checklist Tab</v>
      </c>
      <c r="C11" s="302"/>
      <c r="D11" s="65"/>
      <c r="E11" s="30"/>
      <c r="F11" s="31"/>
      <c r="G11" s="32"/>
      <c r="H11" s="11">
        <f>IF(ISNUMBER(F11*G11),F11*G11,"N/A")</f>
        <v>0</v>
      </c>
      <c r="I11" s="137"/>
    </row>
    <row r="12" spans="2:9" ht="30" x14ac:dyDescent="0.25">
      <c r="B12" s="110" t="str">
        <f>IF('Submitter Checklist'!$D$7="Enter Bidder Name","Enter Bidder Name on Bidder Checklist Tab",'Submitter Checklist'!$D$7)</f>
        <v>Enter Bidder Name on Bidder Checklist Tab</v>
      </c>
      <c r="C12" s="302"/>
      <c r="D12" s="65"/>
      <c r="E12" s="30"/>
      <c r="F12" s="31"/>
      <c r="G12" s="32"/>
      <c r="H12" s="11">
        <f t="shared" si="0"/>
        <v>0</v>
      </c>
      <c r="I12" s="137"/>
    </row>
    <row r="13" spans="2:9" ht="30" x14ac:dyDescent="0.25">
      <c r="B13" s="110" t="str">
        <f>IF('Submitter Checklist'!$D$7="Enter Bidder Name","Enter Bidder Name on Bidder Checklist Tab",'Submitter Checklist'!$D$7)</f>
        <v>Enter Bidder Name on Bidder Checklist Tab</v>
      </c>
      <c r="C13" s="302"/>
      <c r="D13" s="65"/>
      <c r="E13" s="30"/>
      <c r="F13" s="31"/>
      <c r="G13" s="32"/>
      <c r="H13" s="11">
        <f t="shared" si="0"/>
        <v>0</v>
      </c>
      <c r="I13" s="137"/>
    </row>
    <row r="14" spans="2:9" ht="30" x14ac:dyDescent="0.25">
      <c r="B14" s="110" t="str">
        <f>IF('Submitter Checklist'!$D$7="Enter Bidder Name","Enter Bidder Name on Bidder Checklist Tab",'Submitter Checklist'!$D$7)</f>
        <v>Enter Bidder Name on Bidder Checklist Tab</v>
      </c>
      <c r="C14" s="302"/>
      <c r="D14" s="65"/>
      <c r="E14" s="30"/>
      <c r="F14" s="31"/>
      <c r="G14" s="32"/>
      <c r="H14" s="11">
        <f t="shared" si="0"/>
        <v>0</v>
      </c>
      <c r="I14" s="137"/>
    </row>
    <row r="15" spans="2:9" ht="30" x14ac:dyDescent="0.25">
      <c r="B15" s="110" t="str">
        <f>IF('Submitter Checklist'!$D$7="Enter Bidder Name","Enter Bidder Name on Bidder Checklist Tab",'Submitter Checklist'!$D$7)</f>
        <v>Enter Bidder Name on Bidder Checklist Tab</v>
      </c>
      <c r="C15" s="302"/>
      <c r="D15" s="65"/>
      <c r="E15" s="30"/>
      <c r="F15" s="31"/>
      <c r="G15" s="32"/>
      <c r="H15" s="11">
        <f t="shared" si="0"/>
        <v>0</v>
      </c>
      <c r="I15" s="137"/>
    </row>
    <row r="16" spans="2:9" ht="15.75" thickBot="1" x14ac:dyDescent="0.3">
      <c r="B16" s="62"/>
      <c r="C16" s="93" t="s">
        <v>42</v>
      </c>
      <c r="D16" s="126"/>
      <c r="E16" s="126"/>
      <c r="F16" s="191">
        <f ca="1">SUM(F4:OFFSET(F16,-1,,))</f>
        <v>0</v>
      </c>
      <c r="G16" s="94"/>
      <c r="H16" s="94">
        <f ca="1">SUM(H4:OFFSET(H16,-1,,))</f>
        <v>0</v>
      </c>
      <c r="I16" s="102"/>
    </row>
    <row r="17" x14ac:dyDescent="0.25"/>
  </sheetData>
  <sheetProtection algorithmName="SHA-512" hashValue="22FddJ2Ke1muowEP8GDhBuDDueJYY8XS5+WY43TLWkLIYaOFsCakoiyUdPFWWEoBd8pvZLFJCr2WjIoWSRW08g==" saltValue="ZeWOgjMHXSCpq5EuPDnbIQ==" spinCount="100000" sheet="1" objects="1" scenarios="1" formatCells="0" formatColumns="0" formatRows="0"/>
  <protectedRanges>
    <protectedRange sqref="I4:I15 D4:G15" name="Range1"/>
  </protectedRanges>
  <dataValidations count="2">
    <dataValidation type="decimal" operator="greaterThanOrEqual" allowBlank="1" showErrorMessage="1" errorTitle="Invalid Entry" error="Please enter numeric values only and type any text in the comments column." sqref="F4:G15" xr:uid="{00000000-0002-0000-0D00-000000000000}">
      <formula1>0</formula1>
    </dataValidation>
    <dataValidation type="list" allowBlank="1" showInputMessage="1" showErrorMessage="1" sqref="C4:C15" xr:uid="{95B18DEC-AFD7-44B9-B258-182010542DDC}">
      <formula1>"General Point-of-Sale, Concessions Point-of-Sale, Golf Point-of-Sale"</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0" id="{9E23B7DC-0ECB-4DB6-88A5-82DC6412A21B}">
            <xm:f>'Submitter Checklist'!#REF!='Submitter Checklist'!#REF!</xm:f>
            <x14:dxf>
              <font>
                <color theme="0"/>
              </font>
            </x14:dxf>
          </x14:cfRule>
          <xm:sqref>F2:I2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A52-71B1-4416-871F-CB353348F2AD}">
  <sheetPr>
    <tabColor theme="7"/>
  </sheetPr>
  <dimension ref="A1:N18"/>
  <sheetViews>
    <sheetView showGridLines="0" zoomScale="85" zoomScaleNormal="85" workbookViewId="0">
      <selection activeCell="J10" sqref="I10:J10"/>
    </sheetView>
  </sheetViews>
  <sheetFormatPr defaultColWidth="0" defaultRowHeight="15" zeroHeight="1" x14ac:dyDescent="0.25"/>
  <cols>
    <col min="1" max="1" width="9.140625" customWidth="1"/>
    <col min="2" max="2" width="25.28515625" customWidth="1"/>
    <col min="3" max="4" width="11.28515625" bestFit="1" customWidth="1"/>
    <col min="5" max="5" width="58.28515625" customWidth="1"/>
    <col min="6" max="6" width="20" customWidth="1"/>
    <col min="7" max="7" width="14" customWidth="1"/>
    <col min="8" max="8" width="27.5703125" customWidth="1"/>
    <col min="9" max="9" width="13.28515625" customWidth="1"/>
    <col min="10" max="10" width="11.7109375" customWidth="1"/>
    <col min="11" max="11" width="19.42578125" customWidth="1"/>
    <col min="12" max="12" width="42.5703125" customWidth="1"/>
    <col min="13" max="13" width="9.140625" customWidth="1"/>
    <col min="14" max="14" width="0" hidden="1" customWidth="1"/>
    <col min="15" max="16384" width="9.140625" hidden="1"/>
  </cols>
  <sheetData>
    <row r="1" spans="2:12" ht="15.75" thickBot="1" x14ac:dyDescent="0.3"/>
    <row r="2" spans="2:12" ht="61.15" customHeight="1" x14ac:dyDescent="0.25">
      <c r="B2" s="177" t="s">
        <v>18</v>
      </c>
      <c r="C2" s="178"/>
      <c r="D2" s="178"/>
      <c r="E2" s="345" t="str">
        <f>'Submitter Checklist'!C15</f>
        <v>Please complete the Estimated Hours and Hourly Rate to develop the following Integrations. Please include any other additional integrations recommended. The comments field should list any additional info or 'No Bid' in the Comments column.</v>
      </c>
      <c r="F2" s="345"/>
      <c r="G2" s="345"/>
      <c r="H2" s="345"/>
      <c r="I2" s="179"/>
      <c r="J2" s="179"/>
      <c r="K2" s="179"/>
      <c r="L2" s="169"/>
    </row>
    <row r="3" spans="2:12" ht="52.5" customHeight="1" thickBot="1" x14ac:dyDescent="0.3">
      <c r="B3" s="180" t="s">
        <v>65</v>
      </c>
      <c r="C3" s="181" t="s">
        <v>49</v>
      </c>
      <c r="D3" s="181" t="s">
        <v>126</v>
      </c>
      <c r="E3" s="182" t="s">
        <v>127</v>
      </c>
      <c r="F3" s="182" t="s">
        <v>128</v>
      </c>
      <c r="G3" s="182" t="s">
        <v>129</v>
      </c>
      <c r="H3" s="181" t="s">
        <v>130</v>
      </c>
      <c r="I3" s="181" t="s">
        <v>90</v>
      </c>
      <c r="J3" s="181" t="s">
        <v>91</v>
      </c>
      <c r="K3" s="181" t="s">
        <v>28</v>
      </c>
      <c r="L3" s="183" t="s">
        <v>30</v>
      </c>
    </row>
    <row r="4" spans="2:12" x14ac:dyDescent="0.25">
      <c r="B4" s="347" t="s">
        <v>31</v>
      </c>
      <c r="C4" s="348"/>
      <c r="D4" s="348"/>
      <c r="E4" s="348"/>
      <c r="F4" s="348"/>
      <c r="G4" s="348"/>
      <c r="H4" s="348"/>
      <c r="I4" s="348"/>
      <c r="J4" s="348"/>
      <c r="K4" s="348"/>
      <c r="L4" s="349"/>
    </row>
    <row r="5" spans="2:12" ht="60" x14ac:dyDescent="0.25">
      <c r="B5" s="136" t="str">
        <f>IF('Submitter Checklist'!$D$7="Enter Bidder Name","Enter Bidder Name on Bidder Checklist Tab",'Submitter Checklist'!$D$7)</f>
        <v>Enter Bidder Name on Bidder Checklist Tab</v>
      </c>
      <c r="C5" s="66" t="s">
        <v>84</v>
      </c>
      <c r="D5" s="67">
        <v>1</v>
      </c>
      <c r="E5" s="36" t="s">
        <v>131</v>
      </c>
      <c r="F5" s="36" t="s">
        <v>132</v>
      </c>
      <c r="G5" s="38"/>
      <c r="H5" s="46"/>
      <c r="I5" s="54"/>
      <c r="J5" s="45"/>
      <c r="K5" s="11">
        <f>IF(ISNUMBER(I5*J5),I5*J5,"N/A")</f>
        <v>0</v>
      </c>
      <c r="L5" s="137"/>
    </row>
    <row r="6" spans="2:12" ht="45" x14ac:dyDescent="0.25">
      <c r="B6" s="136" t="str">
        <f>IF('Submitter Checklist'!$D$7="Enter Bidder Name","Enter Bidder Name on Bidder Checklist Tab",'Submitter Checklist'!$D$7)</f>
        <v>Enter Bidder Name on Bidder Checklist Tab</v>
      </c>
      <c r="C6" s="66" t="s">
        <v>84</v>
      </c>
      <c r="D6" s="67">
        <v>2</v>
      </c>
      <c r="E6" s="36" t="s">
        <v>133</v>
      </c>
      <c r="F6" s="36" t="s">
        <v>134</v>
      </c>
      <c r="G6" s="38"/>
      <c r="H6" s="46"/>
      <c r="I6" s="54"/>
      <c r="J6" s="45"/>
      <c r="K6" s="11">
        <f t="shared" ref="K6:K16" si="0">IF(ISNUMBER(I6*J6),I6*J6,"N/A")</f>
        <v>0</v>
      </c>
      <c r="L6" s="137"/>
    </row>
    <row r="7" spans="2:12" ht="30" x14ac:dyDescent="0.25">
      <c r="B7" s="136" t="str">
        <f>IF('Submitter Checklist'!$D$7="Enter Bidder Name","Enter Bidder Name on Bidder Checklist Tab",'Submitter Checklist'!$D$7)</f>
        <v>Enter Bidder Name on Bidder Checklist Tab</v>
      </c>
      <c r="C7" s="66" t="s">
        <v>84</v>
      </c>
      <c r="D7" s="67">
        <v>3</v>
      </c>
      <c r="E7" s="36" t="s">
        <v>133</v>
      </c>
      <c r="F7" s="36" t="s">
        <v>135</v>
      </c>
      <c r="G7" s="38"/>
      <c r="H7" s="46"/>
      <c r="I7" s="54"/>
      <c r="J7" s="45"/>
      <c r="K7" s="11">
        <f t="shared" si="0"/>
        <v>0</v>
      </c>
      <c r="L7" s="137"/>
    </row>
    <row r="8" spans="2:12" ht="30" x14ac:dyDescent="0.25">
      <c r="B8" s="136" t="str">
        <f>IF('Submitter Checklist'!$D$7="Enter Bidder Name","Enter Bidder Name on Bidder Checklist Tab",'Submitter Checklist'!$D$7)</f>
        <v>Enter Bidder Name on Bidder Checklist Tab</v>
      </c>
      <c r="C8" s="66" t="s">
        <v>84</v>
      </c>
      <c r="D8" s="67">
        <v>4</v>
      </c>
      <c r="E8" s="36" t="s">
        <v>136</v>
      </c>
      <c r="F8" s="36" t="s">
        <v>137</v>
      </c>
      <c r="G8" s="38"/>
      <c r="H8" s="46"/>
      <c r="I8" s="54"/>
      <c r="J8" s="45"/>
      <c r="K8" s="11">
        <f t="shared" si="0"/>
        <v>0</v>
      </c>
      <c r="L8" s="137"/>
    </row>
    <row r="9" spans="2:12" ht="30" x14ac:dyDescent="0.25">
      <c r="B9" s="136" t="str">
        <f>IF('Submitter Checklist'!$D$7="Enter Bidder Name","Enter Bidder Name on Bidder Checklist Tab",'Submitter Checklist'!$D$7)</f>
        <v>Enter Bidder Name on Bidder Checklist Tab</v>
      </c>
      <c r="C9" s="66" t="s">
        <v>84</v>
      </c>
      <c r="D9" s="67">
        <v>5</v>
      </c>
      <c r="E9" s="36" t="s">
        <v>138</v>
      </c>
      <c r="F9" s="36" t="s">
        <v>139</v>
      </c>
      <c r="G9" s="38"/>
      <c r="H9" s="46"/>
      <c r="I9" s="54"/>
      <c r="J9" s="45"/>
      <c r="K9" s="11">
        <f t="shared" si="0"/>
        <v>0</v>
      </c>
      <c r="L9" s="137"/>
    </row>
    <row r="10" spans="2:12" ht="75" x14ac:dyDescent="0.25">
      <c r="B10" s="136" t="str">
        <f>IF('Submitter Checklist'!$D$7="Enter Bidder Name","Enter Bidder Name on Bidder Checklist Tab",'Submitter Checklist'!$D$7)</f>
        <v>Enter Bidder Name on Bidder Checklist Tab</v>
      </c>
      <c r="C10" s="66" t="s">
        <v>84</v>
      </c>
      <c r="D10" s="67">
        <v>6</v>
      </c>
      <c r="E10" s="36" t="s">
        <v>140</v>
      </c>
      <c r="F10" s="36" t="s">
        <v>141</v>
      </c>
      <c r="G10" s="38"/>
      <c r="H10" s="46"/>
      <c r="I10" s="54"/>
      <c r="J10" s="45"/>
      <c r="K10" s="11">
        <f t="shared" si="0"/>
        <v>0</v>
      </c>
      <c r="L10" s="137"/>
    </row>
    <row r="11" spans="2:12" ht="60" x14ac:dyDescent="0.25">
      <c r="B11" s="136" t="str">
        <f>IF('Submitter Checklist'!$D$7="Enter Bidder Name","Enter Bidder Name on Bidder Checklist Tab",'Submitter Checklist'!$D$7)</f>
        <v>Enter Bidder Name on Bidder Checklist Tab</v>
      </c>
      <c r="C11" s="66" t="s">
        <v>84</v>
      </c>
      <c r="D11" s="67">
        <v>7</v>
      </c>
      <c r="E11" s="36" t="s">
        <v>142</v>
      </c>
      <c r="F11" s="36" t="s">
        <v>143</v>
      </c>
      <c r="G11" s="38"/>
      <c r="H11" s="46"/>
      <c r="I11" s="54"/>
      <c r="J11" s="45"/>
      <c r="K11" s="11">
        <f t="shared" si="0"/>
        <v>0</v>
      </c>
      <c r="L11" s="137"/>
    </row>
    <row r="12" spans="2:12" ht="15.75" thickBot="1" x14ac:dyDescent="0.3">
      <c r="B12" s="164" t="s">
        <v>37</v>
      </c>
      <c r="C12" s="156"/>
      <c r="D12" s="156"/>
      <c r="E12" s="157"/>
      <c r="F12" s="157"/>
      <c r="G12" s="157"/>
      <c r="H12" s="156"/>
      <c r="I12" s="158">
        <f>SUM(I5:I11)</f>
        <v>0</v>
      </c>
      <c r="J12" s="157"/>
      <c r="K12" s="159">
        <f>SUM(K5:K11)</f>
        <v>0</v>
      </c>
      <c r="L12" s="165"/>
    </row>
    <row r="13" spans="2:12" x14ac:dyDescent="0.25">
      <c r="B13" s="337" t="s">
        <v>38</v>
      </c>
      <c r="C13" s="338"/>
      <c r="D13" s="338"/>
      <c r="E13" s="338"/>
      <c r="F13" s="338"/>
      <c r="G13" s="338"/>
      <c r="H13" s="338"/>
      <c r="I13" s="338"/>
      <c r="J13" s="338"/>
      <c r="K13" s="338"/>
      <c r="L13" s="346"/>
    </row>
    <row r="14" spans="2:12" ht="60.75" thickBot="1" x14ac:dyDescent="0.3">
      <c r="B14" s="166" t="str">
        <f>IF('Submitter Checklist'!$D$7="Enter Bidder Name","Enter Bidder Name on Bidder Checklist Tab",'Submitter Checklist'!$D$7)</f>
        <v>Enter Bidder Name on Bidder Checklist Tab</v>
      </c>
      <c r="C14" s="160" t="s">
        <v>109</v>
      </c>
      <c r="D14" s="161">
        <v>9</v>
      </c>
      <c r="E14" s="162" t="s">
        <v>142</v>
      </c>
      <c r="F14" s="162" t="s">
        <v>143</v>
      </c>
      <c r="G14" s="98"/>
      <c r="H14" s="256"/>
      <c r="I14" s="257"/>
      <c r="J14" s="258"/>
      <c r="K14" s="163">
        <f t="shared" si="0"/>
        <v>0</v>
      </c>
      <c r="L14" s="167"/>
    </row>
    <row r="15" spans="2:12" x14ac:dyDescent="0.25">
      <c r="B15" s="340" t="s">
        <v>40</v>
      </c>
      <c r="C15" s="341"/>
      <c r="D15" s="341"/>
      <c r="E15" s="341"/>
      <c r="F15" s="341"/>
      <c r="G15" s="341"/>
      <c r="H15" s="341"/>
      <c r="I15" s="341"/>
      <c r="J15" s="341"/>
      <c r="K15" s="341"/>
      <c r="L15" s="342"/>
    </row>
    <row r="16" spans="2:12" ht="60.75" thickBot="1" x14ac:dyDescent="0.3">
      <c r="B16" s="166" t="str">
        <f>IF('Submitter Checklist'!$D$7="Enter Bidder Name","Enter Bidder Name on Bidder Checklist Tab",'Submitter Checklist'!$D$7)</f>
        <v>Enter Bidder Name on Bidder Checklist Tab</v>
      </c>
      <c r="C16" s="160" t="s">
        <v>109</v>
      </c>
      <c r="D16" s="161">
        <v>10</v>
      </c>
      <c r="E16" s="162" t="s">
        <v>142</v>
      </c>
      <c r="F16" s="162" t="s">
        <v>143</v>
      </c>
      <c r="G16" s="98"/>
      <c r="H16" s="256"/>
      <c r="I16" s="257"/>
      <c r="J16" s="258"/>
      <c r="K16" s="163">
        <f t="shared" si="0"/>
        <v>0</v>
      </c>
      <c r="L16" s="167"/>
    </row>
    <row r="17" spans="2:12" ht="15.75" thickBot="1" x14ac:dyDescent="0.3">
      <c r="B17" s="170" t="s">
        <v>47</v>
      </c>
      <c r="C17" s="171"/>
      <c r="D17" s="171"/>
      <c r="E17" s="171"/>
      <c r="F17" s="171"/>
      <c r="G17" s="172"/>
      <c r="H17" s="173"/>
      <c r="I17" s="174">
        <f>I12+I14+I16</f>
        <v>0</v>
      </c>
      <c r="J17" s="175"/>
      <c r="K17" s="175">
        <f>K12+K14+K16</f>
        <v>0</v>
      </c>
      <c r="L17" s="176"/>
    </row>
    <row r="18" spans="2:12" x14ac:dyDescent="0.25"/>
  </sheetData>
  <sheetProtection algorithmName="SHA-512" hashValue="lLcNazuEbpA1b4ajsCkX2h6nqR/qmE/Wo9HR7tle4OnxN5x1ddPzfsWp6gAs6cxycVpVp9ThZWInfJy8SCNkVw==" saltValue="pm4XECURZzQinU43t4fugw==" spinCount="100000" sheet="1" objects="1" scenarios="1" formatCells="0" formatColumns="0" formatRows="0"/>
  <protectedRanges>
    <protectedRange sqref="L14 L5:L11 L16" name="Range3"/>
    <protectedRange sqref="G5:J11" name="Range1"/>
    <protectedRange sqref="G14:J14 G16:J16" name="Range2"/>
  </protectedRanges>
  <mergeCells count="4">
    <mergeCell ref="E2:H2"/>
    <mergeCell ref="B13:L13"/>
    <mergeCell ref="B4:L4"/>
    <mergeCell ref="B15:L15"/>
  </mergeCells>
  <dataValidations count="3">
    <dataValidation type="list" allowBlank="1" showInputMessage="1" showErrorMessage="1" sqref="G5:G11 G16 G14" xr:uid="{ED45DB6B-959E-4CDA-85AA-6FE200945056}">
      <formula1>"Batch, Real-time"</formula1>
    </dataValidation>
    <dataValidation operator="greaterThanOrEqual" allowBlank="1" showErrorMessage="1" errorTitle="Invalid Entry" error="Please enter numeric values only and type any text in the comments column." sqref="H5:H11 H16 H14" xr:uid="{61F69463-5807-4301-96A8-33E4D7DCF12D}"/>
    <dataValidation type="decimal" operator="greaterThanOrEqual" allowBlank="1" showErrorMessage="1" errorTitle="Invalid Entry" error="Please enter numeric values only and type any text in the comments column." sqref="I5:J11 I16 J16 I14:J14" xr:uid="{6040149F-B900-407B-A341-39C43D0CEA12}">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36" id="{C8588BD1-CAFF-4908-93C1-1D814B9DF31A}">
            <xm:f>'Submitter Checklist'!#REF!='Submitter Checklist'!#REF!</xm:f>
            <x14:dxf>
              <font>
                <b/>
                <i val="0"/>
                <color theme="0"/>
              </font>
              <fill>
                <patternFill>
                  <bgColor theme="1"/>
                </patternFill>
              </fill>
            </x14:dxf>
          </x14:cfRule>
          <xm:sqref>H5:J11 H14:J14 H16:J16</xm:sqref>
        </x14:conditionalFormatting>
        <x14:conditionalFormatting xmlns:xm="http://schemas.microsoft.com/office/excel/2006/main">
          <x14:cfRule type="expression" priority="1135" id="{5412A05E-0957-404F-98E0-3BBC08513B89}">
            <xm:f>'Submitter Checklist'!#REF!='Submitter Checklist'!#REF!</xm:f>
            <x14:dxf>
              <font>
                <color theme="0"/>
              </font>
            </x14:dxf>
          </x14:cfRule>
          <xm:sqref>I2:L2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7"/>
  </sheetPr>
  <dimension ref="A1:T31"/>
  <sheetViews>
    <sheetView showGridLines="0"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ColWidth="0" defaultRowHeight="15" zeroHeight="1" x14ac:dyDescent="0.25"/>
  <cols>
    <col min="1" max="1" width="3.7109375" customWidth="1"/>
    <col min="2" max="2" width="34.85546875" style="13" hidden="1" customWidth="1"/>
    <col min="3" max="3" width="31.42578125" style="13" customWidth="1"/>
    <col min="4" max="4" width="69.85546875" customWidth="1"/>
    <col min="5" max="17" width="12.7109375" customWidth="1"/>
    <col min="18" max="18" width="53.7109375" customWidth="1"/>
    <col min="19" max="19" width="3.7109375" customWidth="1"/>
    <col min="20" max="20" width="0" hidden="1" customWidth="1"/>
    <col min="21" max="16384" width="9.28515625" hidden="1"/>
  </cols>
  <sheetData>
    <row r="1" spans="2:18" ht="15.75" thickBot="1" x14ac:dyDescent="0.3"/>
    <row r="2" spans="2:18" s="1" customFormat="1" ht="60.75" customHeight="1" x14ac:dyDescent="0.25">
      <c r="B2" s="203" t="s">
        <v>144</v>
      </c>
      <c r="C2" s="69" t="s">
        <v>144</v>
      </c>
      <c r="D2" s="350" t="s">
        <v>145</v>
      </c>
      <c r="E2" s="344"/>
      <c r="F2" s="344"/>
      <c r="G2" s="344"/>
      <c r="H2" s="344"/>
      <c r="I2" s="344"/>
      <c r="J2" s="344"/>
      <c r="K2" s="344"/>
      <c r="L2" s="188"/>
      <c r="M2" s="188"/>
      <c r="N2" s="188"/>
      <c r="O2" s="188"/>
      <c r="P2" s="188"/>
      <c r="Q2" s="188"/>
      <c r="R2" s="189"/>
    </row>
    <row r="3" spans="2:18" s="1" customFormat="1" ht="30" customHeight="1" x14ac:dyDescent="0.25">
      <c r="B3" s="204" t="s">
        <v>65</v>
      </c>
      <c r="C3" s="214" t="s">
        <v>49</v>
      </c>
      <c r="D3" s="105" t="s">
        <v>146</v>
      </c>
      <c r="E3" s="68" t="s">
        <v>147</v>
      </c>
      <c r="F3" s="68" t="s">
        <v>91</v>
      </c>
      <c r="G3" s="68" t="s">
        <v>148</v>
      </c>
      <c r="H3" s="184" t="s">
        <v>149</v>
      </c>
      <c r="I3" s="184" t="s">
        <v>150</v>
      </c>
      <c r="J3" s="184" t="s">
        <v>151</v>
      </c>
      <c r="K3" s="184" t="s">
        <v>152</v>
      </c>
      <c r="L3" s="184" t="s">
        <v>153</v>
      </c>
      <c r="M3" s="184" t="s">
        <v>154</v>
      </c>
      <c r="N3" s="184" t="s">
        <v>155</v>
      </c>
      <c r="O3" s="184" t="s">
        <v>156</v>
      </c>
      <c r="P3" s="184" t="s">
        <v>157</v>
      </c>
      <c r="Q3" s="184" t="s">
        <v>158</v>
      </c>
      <c r="R3" s="71" t="s">
        <v>30</v>
      </c>
    </row>
    <row r="4" spans="2:18" s="1" customFormat="1" ht="15" customHeight="1" x14ac:dyDescent="0.25">
      <c r="B4" s="205"/>
      <c r="C4" s="306" t="s">
        <v>31</v>
      </c>
      <c r="D4" s="63"/>
      <c r="E4" s="63"/>
      <c r="F4" s="63"/>
      <c r="G4" s="63"/>
      <c r="H4" s="63"/>
      <c r="I4" s="63"/>
      <c r="J4" s="63"/>
      <c r="K4" s="63"/>
      <c r="L4" s="63"/>
      <c r="M4" s="63"/>
      <c r="N4" s="63"/>
      <c r="O4" s="63"/>
      <c r="P4" s="63"/>
      <c r="Q4" s="63"/>
      <c r="R4" s="190"/>
    </row>
    <row r="5" spans="2:18" ht="30" x14ac:dyDescent="0.25">
      <c r="B5" s="206" t="str">
        <f>IF('Submitter Checklist'!$D$7="Enter Bidder Name","Enter Bidder Name on Bidder Checklist Tab",'Submitter Checklist'!$D$7)</f>
        <v>Enter Bidder Name on Bidder Checklist Tab</v>
      </c>
      <c r="C5" s="117" t="str">
        <f>$C$4</f>
        <v>General Point-of-Sale</v>
      </c>
      <c r="D5" s="303"/>
      <c r="E5" s="46"/>
      <c r="F5" s="45"/>
      <c r="G5" s="10">
        <f>IF(ISNUMBER(E5*F5),E5*F5,"N/A")</f>
        <v>0</v>
      </c>
      <c r="H5" s="47"/>
      <c r="I5" s="47"/>
      <c r="J5" s="47"/>
      <c r="K5" s="47"/>
      <c r="L5" s="47"/>
      <c r="M5" s="47"/>
      <c r="N5" s="47"/>
      <c r="O5" s="47"/>
      <c r="P5" s="47"/>
      <c r="Q5" s="47"/>
      <c r="R5" s="75"/>
    </row>
    <row r="6" spans="2:18" ht="30" x14ac:dyDescent="0.25">
      <c r="B6" s="206" t="str">
        <f>IF('Submitter Checklist'!$D$7="Enter Bidder Name","Enter Bidder Name on Bidder Checklist Tab",'Submitter Checklist'!$D$7)</f>
        <v>Enter Bidder Name on Bidder Checklist Tab</v>
      </c>
      <c r="C6" s="117" t="str">
        <f t="shared" ref="C6:C14" si="0">$C$4</f>
        <v>General Point-of-Sale</v>
      </c>
      <c r="D6" s="303"/>
      <c r="E6" s="46"/>
      <c r="F6" s="45"/>
      <c r="G6" s="10">
        <f t="shared" ref="G6:G21" si="1">IF(ISNUMBER(E6*F6),E6*F6,"N/A")</f>
        <v>0</v>
      </c>
      <c r="H6" s="47"/>
      <c r="I6" s="47"/>
      <c r="J6" s="47"/>
      <c r="K6" s="47"/>
      <c r="L6" s="47"/>
      <c r="M6" s="47"/>
      <c r="N6" s="47"/>
      <c r="O6" s="47"/>
      <c r="P6" s="47"/>
      <c r="Q6" s="47"/>
      <c r="R6" s="75"/>
    </row>
    <row r="7" spans="2:18" ht="30" x14ac:dyDescent="0.25">
      <c r="B7" s="206" t="str">
        <f>IF('Submitter Checklist'!$D$7="Enter Bidder Name","Enter Bidder Name on Bidder Checklist Tab",'Submitter Checklist'!$D$7)</f>
        <v>Enter Bidder Name on Bidder Checklist Tab</v>
      </c>
      <c r="C7" s="117" t="str">
        <f t="shared" si="0"/>
        <v>General Point-of-Sale</v>
      </c>
      <c r="D7" s="303"/>
      <c r="E7" s="46"/>
      <c r="F7" s="45"/>
      <c r="G7" s="10">
        <f t="shared" si="1"/>
        <v>0</v>
      </c>
      <c r="H7" s="47"/>
      <c r="I7" s="47"/>
      <c r="J7" s="47"/>
      <c r="K7" s="47"/>
      <c r="L7" s="47"/>
      <c r="M7" s="47"/>
      <c r="N7" s="47"/>
      <c r="O7" s="47"/>
      <c r="P7" s="47"/>
      <c r="Q7" s="47"/>
      <c r="R7" s="75"/>
    </row>
    <row r="8" spans="2:18" ht="30" x14ac:dyDescent="0.25">
      <c r="B8" s="206" t="str">
        <f>IF('Submitter Checklist'!$D$7="Enter Bidder Name","Enter Bidder Name on Bidder Checklist Tab",'Submitter Checklist'!$D$7)</f>
        <v>Enter Bidder Name on Bidder Checklist Tab</v>
      </c>
      <c r="C8" s="117" t="str">
        <f t="shared" si="0"/>
        <v>General Point-of-Sale</v>
      </c>
      <c r="D8" s="303"/>
      <c r="E8" s="46"/>
      <c r="F8" s="45"/>
      <c r="G8" s="10">
        <f t="shared" si="1"/>
        <v>0</v>
      </c>
      <c r="H8" s="47"/>
      <c r="I8" s="47"/>
      <c r="J8" s="47"/>
      <c r="K8" s="47"/>
      <c r="L8" s="47"/>
      <c r="M8" s="47"/>
      <c r="N8" s="47"/>
      <c r="O8" s="47"/>
      <c r="P8" s="47"/>
      <c r="Q8" s="47"/>
      <c r="R8" s="75"/>
    </row>
    <row r="9" spans="2:18" ht="30" x14ac:dyDescent="0.25">
      <c r="B9" s="206" t="str">
        <f>IF('Submitter Checklist'!$D$7="Enter Bidder Name","Enter Bidder Name on Bidder Checklist Tab",'Submitter Checklist'!$D$7)</f>
        <v>Enter Bidder Name on Bidder Checklist Tab</v>
      </c>
      <c r="C9" s="117" t="str">
        <f t="shared" si="0"/>
        <v>General Point-of-Sale</v>
      </c>
      <c r="D9" s="303"/>
      <c r="E9" s="46"/>
      <c r="F9" s="45"/>
      <c r="G9" s="10">
        <f t="shared" si="1"/>
        <v>0</v>
      </c>
      <c r="H9" s="47"/>
      <c r="I9" s="47"/>
      <c r="J9" s="47"/>
      <c r="K9" s="47"/>
      <c r="L9" s="47"/>
      <c r="M9" s="47"/>
      <c r="N9" s="47"/>
      <c r="O9" s="47"/>
      <c r="P9" s="47"/>
      <c r="Q9" s="47"/>
      <c r="R9" s="75"/>
    </row>
    <row r="10" spans="2:18" ht="30" x14ac:dyDescent="0.25">
      <c r="B10" s="206" t="str">
        <f>IF('Submitter Checklist'!$D$7="Enter Bidder Name","Enter Bidder Name on Bidder Checklist Tab",'Submitter Checklist'!$D$7)</f>
        <v>Enter Bidder Name on Bidder Checklist Tab</v>
      </c>
      <c r="C10" s="117" t="str">
        <f t="shared" si="0"/>
        <v>General Point-of-Sale</v>
      </c>
      <c r="D10" s="303"/>
      <c r="E10" s="46"/>
      <c r="F10" s="45"/>
      <c r="G10" s="10">
        <f t="shared" si="1"/>
        <v>0</v>
      </c>
      <c r="H10" s="47"/>
      <c r="I10" s="47"/>
      <c r="J10" s="47"/>
      <c r="K10" s="47"/>
      <c r="L10" s="47"/>
      <c r="M10" s="47"/>
      <c r="N10" s="47"/>
      <c r="O10" s="47"/>
      <c r="P10" s="47"/>
      <c r="Q10" s="47"/>
      <c r="R10" s="75"/>
    </row>
    <row r="11" spans="2:18" ht="30" x14ac:dyDescent="0.25">
      <c r="B11" s="206" t="str">
        <f>IF('Submitter Checklist'!$D$7="Enter Bidder Name","Enter Bidder Name on Bidder Checklist Tab",'Submitter Checklist'!$D$7)</f>
        <v>Enter Bidder Name on Bidder Checklist Tab</v>
      </c>
      <c r="C11" s="117" t="str">
        <f t="shared" si="0"/>
        <v>General Point-of-Sale</v>
      </c>
      <c r="D11" s="59"/>
      <c r="E11" s="46"/>
      <c r="F11" s="45"/>
      <c r="G11" s="10">
        <f t="shared" si="1"/>
        <v>0</v>
      </c>
      <c r="H11" s="47"/>
      <c r="I11" s="47"/>
      <c r="J11" s="47"/>
      <c r="K11" s="47"/>
      <c r="L11" s="47"/>
      <c r="M11" s="47"/>
      <c r="N11" s="47"/>
      <c r="O11" s="47"/>
      <c r="P11" s="47"/>
      <c r="Q11" s="47"/>
      <c r="R11" s="75" t="s">
        <v>159</v>
      </c>
    </row>
    <row r="12" spans="2:18" ht="30" x14ac:dyDescent="0.25">
      <c r="B12" s="206" t="str">
        <f>IF('Submitter Checklist'!$D$7="Enter Bidder Name","Enter Bidder Name on Bidder Checklist Tab",'Submitter Checklist'!$D$7)</f>
        <v>Enter Bidder Name on Bidder Checklist Tab</v>
      </c>
      <c r="C12" s="117" t="str">
        <f t="shared" si="0"/>
        <v>General Point-of-Sale</v>
      </c>
      <c r="D12" s="59"/>
      <c r="E12" s="57"/>
      <c r="F12" s="53"/>
      <c r="G12" s="10">
        <f t="shared" si="1"/>
        <v>0</v>
      </c>
      <c r="H12" s="58"/>
      <c r="I12" s="58"/>
      <c r="J12" s="58"/>
      <c r="K12" s="58"/>
      <c r="L12" s="58"/>
      <c r="M12" s="58"/>
      <c r="N12" s="58"/>
      <c r="O12" s="58"/>
      <c r="P12" s="58"/>
      <c r="Q12" s="58"/>
      <c r="R12" s="75"/>
    </row>
    <row r="13" spans="2:18" ht="30" x14ac:dyDescent="0.25">
      <c r="B13" s="206" t="str">
        <f>IF('Submitter Checklist'!$D$7="Enter Bidder Name","Enter Bidder Name on Bidder Checklist Tab",'Submitter Checklist'!$D$7)</f>
        <v>Enter Bidder Name on Bidder Checklist Tab</v>
      </c>
      <c r="C13" s="117" t="str">
        <f t="shared" si="0"/>
        <v>General Point-of-Sale</v>
      </c>
      <c r="D13" s="59"/>
      <c r="E13" s="57"/>
      <c r="F13" s="53"/>
      <c r="G13" s="10">
        <f t="shared" si="1"/>
        <v>0</v>
      </c>
      <c r="H13" s="58"/>
      <c r="I13" s="58"/>
      <c r="J13" s="58"/>
      <c r="K13" s="58"/>
      <c r="L13" s="58"/>
      <c r="M13" s="58"/>
      <c r="N13" s="58"/>
      <c r="O13" s="58"/>
      <c r="P13" s="58"/>
      <c r="Q13" s="58"/>
      <c r="R13" s="75"/>
    </row>
    <row r="14" spans="2:18" ht="30" x14ac:dyDescent="0.25">
      <c r="B14" s="206" t="str">
        <f>IF('Submitter Checklist'!$D$7="Enter Bidder Name","Enter Bidder Name on Bidder Checklist Tab",'Submitter Checklist'!$D$7)</f>
        <v>Enter Bidder Name on Bidder Checklist Tab</v>
      </c>
      <c r="C14" s="117" t="str">
        <f t="shared" si="0"/>
        <v>General Point-of-Sale</v>
      </c>
      <c r="D14" s="59"/>
      <c r="E14" s="57"/>
      <c r="F14" s="53"/>
      <c r="G14" s="10">
        <f t="shared" si="1"/>
        <v>0</v>
      </c>
      <c r="H14" s="58"/>
      <c r="I14" s="58"/>
      <c r="J14" s="58"/>
      <c r="K14" s="58"/>
      <c r="L14" s="58"/>
      <c r="M14" s="58"/>
      <c r="N14" s="58"/>
      <c r="O14" s="58"/>
      <c r="P14" s="58"/>
      <c r="Q14" s="58"/>
      <c r="R14" s="75"/>
    </row>
    <row r="15" spans="2:18" ht="15.75" thickBot="1" x14ac:dyDescent="0.3">
      <c r="B15" s="207"/>
      <c r="C15" s="259" t="s">
        <v>37</v>
      </c>
      <c r="D15" s="226"/>
      <c r="E15" s="305">
        <f>SUM(E5:E14)</f>
        <v>0</v>
      </c>
      <c r="F15" s="89"/>
      <c r="G15" s="89">
        <f t="shared" ref="G15:Q15" si="2">SUM(G5:G14)</f>
        <v>0</v>
      </c>
      <c r="H15" s="89">
        <f t="shared" si="2"/>
        <v>0</v>
      </c>
      <c r="I15" s="89">
        <f t="shared" si="2"/>
        <v>0</v>
      </c>
      <c r="J15" s="89">
        <f t="shared" si="2"/>
        <v>0</v>
      </c>
      <c r="K15" s="89">
        <f t="shared" si="2"/>
        <v>0</v>
      </c>
      <c r="L15" s="89">
        <f t="shared" si="2"/>
        <v>0</v>
      </c>
      <c r="M15" s="89">
        <f t="shared" si="2"/>
        <v>0</v>
      </c>
      <c r="N15" s="89">
        <f t="shared" si="2"/>
        <v>0</v>
      </c>
      <c r="O15" s="89">
        <f t="shared" si="2"/>
        <v>0</v>
      </c>
      <c r="P15" s="89">
        <f t="shared" si="2"/>
        <v>0</v>
      </c>
      <c r="Q15" s="89">
        <f t="shared" si="2"/>
        <v>0</v>
      </c>
      <c r="R15" s="193" t="s">
        <v>159</v>
      </c>
    </row>
    <row r="16" spans="2:18" x14ac:dyDescent="0.25">
      <c r="B16" s="208"/>
      <c r="C16" s="260" t="s">
        <v>38</v>
      </c>
      <c r="D16" s="111"/>
      <c r="E16" s="111"/>
      <c r="F16" s="111"/>
      <c r="G16" s="111"/>
      <c r="H16" s="111"/>
      <c r="I16" s="111"/>
      <c r="J16" s="111"/>
      <c r="K16" s="111"/>
      <c r="L16" s="111"/>
      <c r="M16" s="111"/>
      <c r="N16" s="111"/>
      <c r="O16" s="111"/>
      <c r="P16" s="111"/>
      <c r="Q16" s="111"/>
      <c r="R16" s="192"/>
    </row>
    <row r="17" spans="2:18" ht="30" x14ac:dyDescent="0.25">
      <c r="B17" s="206" t="str">
        <f>IF('Submitter Checklist'!$D$7="Enter Bidder Name","Enter Bidder Name on Bidder Checklist Tab",'Submitter Checklist'!$D$7)</f>
        <v>Enter Bidder Name on Bidder Checklist Tab</v>
      </c>
      <c r="C17" s="117" t="s">
        <v>109</v>
      </c>
      <c r="D17" s="303"/>
      <c r="E17" s="46"/>
      <c r="F17" s="45"/>
      <c r="G17" s="10">
        <f t="shared" ref="G17" si="3">IF(ISNUMBER(E17*F17),E17*F17,"N/A")</f>
        <v>0</v>
      </c>
      <c r="H17" s="47"/>
      <c r="I17" s="47"/>
      <c r="J17" s="47"/>
      <c r="K17" s="47"/>
      <c r="L17" s="47"/>
      <c r="M17" s="47"/>
      <c r="N17" s="47"/>
      <c r="O17" s="47"/>
      <c r="P17" s="47"/>
      <c r="Q17" s="47"/>
      <c r="R17" s="75" t="s">
        <v>159</v>
      </c>
    </row>
    <row r="18" spans="2:18" ht="30" x14ac:dyDescent="0.25">
      <c r="B18" s="206" t="str">
        <f>IF('Submitter Checklist'!$D$7="Enter Bidder Name","Enter Bidder Name on Bidder Checklist Tab",'Submitter Checklist'!$D$7)</f>
        <v>Enter Bidder Name on Bidder Checklist Tab</v>
      </c>
      <c r="C18" s="117" t="s">
        <v>109</v>
      </c>
      <c r="D18" s="303"/>
      <c r="E18" s="46"/>
      <c r="F18" s="45"/>
      <c r="G18" s="10">
        <f t="shared" si="1"/>
        <v>0</v>
      </c>
      <c r="H18" s="47"/>
      <c r="I18" s="47"/>
      <c r="J18" s="47"/>
      <c r="K18" s="47"/>
      <c r="L18" s="47"/>
      <c r="M18" s="47"/>
      <c r="N18" s="47"/>
      <c r="O18" s="47"/>
      <c r="P18" s="47"/>
      <c r="Q18" s="47"/>
      <c r="R18" s="75" t="s">
        <v>159</v>
      </c>
    </row>
    <row r="19" spans="2:18" ht="30" x14ac:dyDescent="0.25">
      <c r="B19" s="206" t="str">
        <f>IF('Submitter Checklist'!$D$7="Enter Bidder Name","Enter Bidder Name on Bidder Checklist Tab",'Submitter Checklist'!$D$7)</f>
        <v>Enter Bidder Name on Bidder Checklist Tab</v>
      </c>
      <c r="C19" s="117" t="s">
        <v>109</v>
      </c>
      <c r="D19" s="303"/>
      <c r="E19" s="46"/>
      <c r="F19" s="45"/>
      <c r="G19" s="10">
        <f t="shared" si="1"/>
        <v>0</v>
      </c>
      <c r="H19" s="47"/>
      <c r="I19" s="47"/>
      <c r="J19" s="47"/>
      <c r="K19" s="47"/>
      <c r="L19" s="47"/>
      <c r="M19" s="47"/>
      <c r="N19" s="47"/>
      <c r="O19" s="47"/>
      <c r="P19" s="47"/>
      <c r="Q19" s="47"/>
      <c r="R19" s="75" t="s">
        <v>159</v>
      </c>
    </row>
    <row r="20" spans="2:18" ht="30" x14ac:dyDescent="0.25">
      <c r="B20" s="206" t="str">
        <f>IF('Submitter Checklist'!$D$7="Enter Bidder Name","Enter Bidder Name on Bidder Checklist Tab",'Submitter Checklist'!$D$7)</f>
        <v>Enter Bidder Name on Bidder Checklist Tab</v>
      </c>
      <c r="C20" s="117" t="s">
        <v>109</v>
      </c>
      <c r="D20" s="303"/>
      <c r="E20" s="46"/>
      <c r="F20" s="45"/>
      <c r="G20" s="10">
        <f t="shared" si="1"/>
        <v>0</v>
      </c>
      <c r="H20" s="47"/>
      <c r="I20" s="47"/>
      <c r="J20" s="47"/>
      <c r="K20" s="47"/>
      <c r="L20" s="47"/>
      <c r="M20" s="47"/>
      <c r="N20" s="47"/>
      <c r="O20" s="47"/>
      <c r="P20" s="47"/>
      <c r="Q20" s="47"/>
      <c r="R20" s="75" t="s">
        <v>159</v>
      </c>
    </row>
    <row r="21" spans="2:18" ht="30" x14ac:dyDescent="0.25">
      <c r="B21" s="209" t="str">
        <f>IF('Submitter Checklist'!$D$7="Enter Bidder Name","Enter Bidder Name on Bidder Checklist Tab",'Submitter Checklist'!$D$7)</f>
        <v>Enter Bidder Name on Bidder Checklist Tab</v>
      </c>
      <c r="C21" s="307" t="s">
        <v>109</v>
      </c>
      <c r="D21" s="304"/>
      <c r="E21" s="194"/>
      <c r="F21" s="64"/>
      <c r="G21" s="50">
        <f t="shared" si="1"/>
        <v>0</v>
      </c>
      <c r="H21" s="195"/>
      <c r="I21" s="195"/>
      <c r="J21" s="195"/>
      <c r="K21" s="195"/>
      <c r="L21" s="195"/>
      <c r="M21" s="195"/>
      <c r="N21" s="195"/>
      <c r="O21" s="195"/>
      <c r="P21" s="195"/>
      <c r="Q21" s="195"/>
      <c r="R21" s="96" t="s">
        <v>159</v>
      </c>
    </row>
    <row r="22" spans="2:18" ht="14.45" customHeight="1" thickBot="1" x14ac:dyDescent="0.3">
      <c r="B22" s="210"/>
      <c r="C22" s="232" t="s">
        <v>39</v>
      </c>
      <c r="D22" s="197"/>
      <c r="E22" s="309">
        <f>SUM(E17:E21)</f>
        <v>0</v>
      </c>
      <c r="F22" s="310"/>
      <c r="G22" s="311">
        <f t="shared" ref="G22:Q22" si="4">SUM(G17:G21)</f>
        <v>0</v>
      </c>
      <c r="H22" s="311">
        <f t="shared" si="4"/>
        <v>0</v>
      </c>
      <c r="I22" s="311">
        <f t="shared" si="4"/>
        <v>0</v>
      </c>
      <c r="J22" s="311">
        <f t="shared" si="4"/>
        <v>0</v>
      </c>
      <c r="K22" s="311">
        <f t="shared" si="4"/>
        <v>0</v>
      </c>
      <c r="L22" s="311">
        <f t="shared" si="4"/>
        <v>0</v>
      </c>
      <c r="M22" s="311">
        <f t="shared" si="4"/>
        <v>0</v>
      </c>
      <c r="N22" s="311">
        <f t="shared" si="4"/>
        <v>0</v>
      </c>
      <c r="O22" s="311">
        <f t="shared" si="4"/>
        <v>0</v>
      </c>
      <c r="P22" s="311">
        <f t="shared" si="4"/>
        <v>0</v>
      </c>
      <c r="Q22" s="311">
        <f t="shared" si="4"/>
        <v>0</v>
      </c>
      <c r="R22" s="198"/>
    </row>
    <row r="23" spans="2:18" x14ac:dyDescent="0.25">
      <c r="B23" s="211"/>
      <c r="C23" s="262" t="s">
        <v>40</v>
      </c>
      <c r="D23" s="112"/>
      <c r="E23" s="112"/>
      <c r="F23" s="112"/>
      <c r="G23" s="112"/>
      <c r="H23" s="112"/>
      <c r="I23" s="112"/>
      <c r="J23" s="112"/>
      <c r="K23" s="112"/>
      <c r="L23" s="112"/>
      <c r="M23" s="112"/>
      <c r="N23" s="112"/>
      <c r="O23" s="112"/>
      <c r="P23" s="112"/>
      <c r="Q23" s="112"/>
      <c r="R23" s="196"/>
    </row>
    <row r="24" spans="2:18" ht="30" x14ac:dyDescent="0.25">
      <c r="B24" s="206" t="str">
        <f>IF('Submitter Checklist'!$D$7="Enter Bidder Name","Enter Bidder Name on Bidder Checklist Tab",'Submitter Checklist'!$D$7)</f>
        <v>Enter Bidder Name on Bidder Checklist Tab</v>
      </c>
      <c r="C24" s="117" t="s">
        <v>109</v>
      </c>
      <c r="D24" s="303"/>
      <c r="E24" s="46"/>
      <c r="F24" s="45"/>
      <c r="G24" s="10">
        <f t="shared" ref="G24:G28" si="5">IF(ISNUMBER(E24*F24),E24*F24,"N/A")</f>
        <v>0</v>
      </c>
      <c r="H24" s="47"/>
      <c r="I24" s="47"/>
      <c r="J24" s="47"/>
      <c r="K24" s="47"/>
      <c r="L24" s="47"/>
      <c r="M24" s="47"/>
      <c r="N24" s="47"/>
      <c r="O24" s="47"/>
      <c r="P24" s="47"/>
      <c r="Q24" s="47"/>
      <c r="R24" s="75" t="s">
        <v>159</v>
      </c>
    </row>
    <row r="25" spans="2:18" ht="30" x14ac:dyDescent="0.25">
      <c r="B25" s="206" t="str">
        <f>IF('Submitter Checklist'!$D$7="Enter Bidder Name","Enter Bidder Name on Bidder Checklist Tab",'Submitter Checklist'!$D$7)</f>
        <v>Enter Bidder Name on Bidder Checklist Tab</v>
      </c>
      <c r="C25" s="117" t="s">
        <v>109</v>
      </c>
      <c r="D25" s="303"/>
      <c r="E25" s="46"/>
      <c r="F25" s="45"/>
      <c r="G25" s="10">
        <f t="shared" si="5"/>
        <v>0</v>
      </c>
      <c r="H25" s="47"/>
      <c r="I25" s="47"/>
      <c r="J25" s="47"/>
      <c r="K25" s="47"/>
      <c r="L25" s="47"/>
      <c r="M25" s="47"/>
      <c r="N25" s="47"/>
      <c r="O25" s="47"/>
      <c r="P25" s="47"/>
      <c r="Q25" s="47"/>
      <c r="R25" s="75" t="s">
        <v>159</v>
      </c>
    </row>
    <row r="26" spans="2:18" ht="30" x14ac:dyDescent="0.25">
      <c r="B26" s="206" t="str">
        <f>IF('Submitter Checklist'!$D$7="Enter Bidder Name","Enter Bidder Name on Bidder Checklist Tab",'Submitter Checklist'!$D$7)</f>
        <v>Enter Bidder Name on Bidder Checklist Tab</v>
      </c>
      <c r="C26" s="117" t="s">
        <v>109</v>
      </c>
      <c r="D26" s="303"/>
      <c r="E26" s="46"/>
      <c r="F26" s="45"/>
      <c r="G26" s="10">
        <f t="shared" si="5"/>
        <v>0</v>
      </c>
      <c r="H26" s="47"/>
      <c r="I26" s="47"/>
      <c r="J26" s="47"/>
      <c r="K26" s="47"/>
      <c r="L26" s="47"/>
      <c r="M26" s="47"/>
      <c r="N26" s="47"/>
      <c r="O26" s="47"/>
      <c r="P26" s="47"/>
      <c r="Q26" s="47"/>
      <c r="R26" s="75" t="s">
        <v>159</v>
      </c>
    </row>
    <row r="27" spans="2:18" ht="30" x14ac:dyDescent="0.25">
      <c r="B27" s="206" t="str">
        <f>IF('Submitter Checklist'!$D$7="Enter Bidder Name","Enter Bidder Name on Bidder Checklist Tab",'Submitter Checklist'!$D$7)</f>
        <v>Enter Bidder Name on Bidder Checklist Tab</v>
      </c>
      <c r="C27" s="117" t="s">
        <v>109</v>
      </c>
      <c r="D27" s="303"/>
      <c r="E27" s="46"/>
      <c r="F27" s="45"/>
      <c r="G27" s="10">
        <f t="shared" si="5"/>
        <v>0</v>
      </c>
      <c r="H27" s="47"/>
      <c r="I27" s="47"/>
      <c r="J27" s="47"/>
      <c r="K27" s="47"/>
      <c r="L27" s="47"/>
      <c r="M27" s="47"/>
      <c r="N27" s="47"/>
      <c r="O27" s="47"/>
      <c r="P27" s="47"/>
      <c r="Q27" s="47"/>
      <c r="R27" s="75" t="s">
        <v>159</v>
      </c>
    </row>
    <row r="28" spans="2:18" ht="30" x14ac:dyDescent="0.25">
      <c r="B28" s="209" t="str">
        <f>IF('Submitter Checklist'!$D$7="Enter Bidder Name","Enter Bidder Name on Bidder Checklist Tab",'Submitter Checklist'!$D$7)</f>
        <v>Enter Bidder Name on Bidder Checklist Tab</v>
      </c>
      <c r="C28" s="307" t="s">
        <v>109</v>
      </c>
      <c r="D28" s="304"/>
      <c r="E28" s="194"/>
      <c r="F28" s="64"/>
      <c r="G28" s="50">
        <f t="shared" si="5"/>
        <v>0</v>
      </c>
      <c r="H28" s="195"/>
      <c r="I28" s="195"/>
      <c r="J28" s="195"/>
      <c r="K28" s="195"/>
      <c r="L28" s="195"/>
      <c r="M28" s="195"/>
      <c r="N28" s="195"/>
      <c r="O28" s="195"/>
      <c r="P28" s="195"/>
      <c r="Q28" s="195"/>
      <c r="R28" s="96" t="s">
        <v>159</v>
      </c>
    </row>
    <row r="29" spans="2:18" ht="13.9" customHeight="1" thickBot="1" x14ac:dyDescent="0.3">
      <c r="B29" s="212"/>
      <c r="C29" s="263" t="s">
        <v>41</v>
      </c>
      <c r="D29" s="200"/>
      <c r="E29" s="312">
        <f>SUM(E24:E28)</f>
        <v>0</v>
      </c>
      <c r="F29" s="313"/>
      <c r="G29" s="314">
        <f t="shared" ref="G29:Q29" si="6">SUM(G24:G28)</f>
        <v>0</v>
      </c>
      <c r="H29" s="314">
        <f t="shared" si="6"/>
        <v>0</v>
      </c>
      <c r="I29" s="314">
        <f t="shared" si="6"/>
        <v>0</v>
      </c>
      <c r="J29" s="314">
        <f t="shared" si="6"/>
        <v>0</v>
      </c>
      <c r="K29" s="314">
        <f t="shared" si="6"/>
        <v>0</v>
      </c>
      <c r="L29" s="314">
        <f t="shared" si="6"/>
        <v>0</v>
      </c>
      <c r="M29" s="314">
        <f t="shared" si="6"/>
        <v>0</v>
      </c>
      <c r="N29" s="314">
        <f t="shared" si="6"/>
        <v>0</v>
      </c>
      <c r="O29" s="314">
        <f t="shared" si="6"/>
        <v>0</v>
      </c>
      <c r="P29" s="314">
        <f t="shared" si="6"/>
        <v>0</v>
      </c>
      <c r="Q29" s="314">
        <f t="shared" si="6"/>
        <v>0</v>
      </c>
      <c r="R29" s="201"/>
    </row>
    <row r="30" spans="2:18" s="1" customFormat="1" ht="15.75" thickBot="1" x14ac:dyDescent="0.3">
      <c r="B30" s="213"/>
      <c r="C30" s="308" t="s">
        <v>42</v>
      </c>
      <c r="D30" s="215"/>
      <c r="E30" s="315">
        <f>E29+E22+E15</f>
        <v>0</v>
      </c>
      <c r="F30" s="315"/>
      <c r="G30" s="316">
        <f t="shared" ref="G30:Q30" si="7">G29+G22+G15</f>
        <v>0</v>
      </c>
      <c r="H30" s="316">
        <f t="shared" si="7"/>
        <v>0</v>
      </c>
      <c r="I30" s="316">
        <f t="shared" si="7"/>
        <v>0</v>
      </c>
      <c r="J30" s="316">
        <f t="shared" si="7"/>
        <v>0</v>
      </c>
      <c r="K30" s="316">
        <f t="shared" si="7"/>
        <v>0</v>
      </c>
      <c r="L30" s="316">
        <f t="shared" si="7"/>
        <v>0</v>
      </c>
      <c r="M30" s="316">
        <f t="shared" si="7"/>
        <v>0</v>
      </c>
      <c r="N30" s="316">
        <f t="shared" si="7"/>
        <v>0</v>
      </c>
      <c r="O30" s="316">
        <f t="shared" si="7"/>
        <v>0</v>
      </c>
      <c r="P30" s="316">
        <f t="shared" si="7"/>
        <v>0</v>
      </c>
      <c r="Q30" s="316">
        <f t="shared" si="7"/>
        <v>0</v>
      </c>
      <c r="R30" s="216"/>
    </row>
    <row r="31" spans="2:18" x14ac:dyDescent="0.25"/>
  </sheetData>
  <sheetProtection algorithmName="SHA-512" hashValue="z++5I/xag7q4nPQUEJX6FlA1t40KQ9Ife5YZXATrLW61XI+NqffAUal4i8bZXwnQER1QszYrkwgrcNleWECakA==" saltValue="xwv+h4PlWPfTxbTQjLUt4g==" spinCount="100000" sheet="1" objects="1" scenarios="1" formatCells="0" formatColumns="0" formatRows="0"/>
  <protectedRanges>
    <protectedRange sqref="H17:R21 D17:F21 H5:R14 D24:F28 H24:R28 D5:F14" name="Range1"/>
  </protectedRanges>
  <mergeCells count="1">
    <mergeCell ref="D2:K2"/>
  </mergeCells>
  <phoneticPr fontId="15" type="noConversion"/>
  <dataValidations count="1">
    <dataValidation type="decimal" operator="greaterThanOrEqual" allowBlank="1" showErrorMessage="1" errorTitle="Invalid Entry" error="Please enter numeric values only and type any text in the comments column." sqref="E5:E14 E17:F21 E24:F28 F5:F15" xr:uid="{00000000-0002-0000-0E00-000000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1" id="{81DA9699-17B3-4DE4-BA82-867645C2944C}">
            <xm:f>'Submitter Checklist'!#REF!='Submitter Checklist'!#REF!</xm:f>
            <x14:dxf>
              <font>
                <color theme="0"/>
              </font>
            </x14:dxf>
          </x14:cfRule>
          <xm:sqref>L2:R2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764-F011-44C0-946C-A61678A4C5B7}">
  <sheetPr codeName="Sheet9">
    <tabColor theme="7"/>
  </sheetPr>
  <dimension ref="A1:V32"/>
  <sheetViews>
    <sheetView showGridLines="0" zoomScale="85" zoomScaleNormal="85" workbookViewId="0">
      <pane xSplit="3" ySplit="4" topLeftCell="D5" activePane="bottomRight" state="frozen"/>
      <selection pane="topRight" activeCell="D1" sqref="D1"/>
      <selection pane="bottomLeft" activeCell="A5" sqref="A5"/>
      <selection pane="bottomRight" activeCell="E7" sqref="E7"/>
    </sheetView>
  </sheetViews>
  <sheetFormatPr defaultColWidth="0" defaultRowHeight="15" zeroHeight="1" x14ac:dyDescent="0.25"/>
  <cols>
    <col min="1" max="1" width="3.7109375" customWidth="1"/>
    <col min="2" max="2" width="35.140625" style="13" hidden="1" customWidth="1"/>
    <col min="3" max="3" width="23.140625" customWidth="1"/>
    <col min="4" max="4" width="41.7109375" customWidth="1"/>
    <col min="5" max="5" width="12.5703125" style="55" customWidth="1"/>
    <col min="6" max="18" width="12.7109375" customWidth="1"/>
    <col min="19" max="19" width="53.7109375" customWidth="1"/>
    <col min="20" max="20" width="3.7109375" customWidth="1"/>
    <col min="21" max="22" width="0" hidden="1" customWidth="1"/>
    <col min="23" max="16384" width="9.28515625" hidden="1"/>
  </cols>
  <sheetData>
    <row r="1" spans="2:19" ht="15.75" thickBot="1" x14ac:dyDescent="0.3"/>
    <row r="2" spans="2:19" s="1" customFormat="1" ht="60" x14ac:dyDescent="0.25">
      <c r="B2" s="220"/>
      <c r="C2" s="122" t="s">
        <v>160</v>
      </c>
      <c r="D2" s="187" t="str">
        <f>'Submitter Checklist'!C18</f>
        <v>Please list Optional Software, Hardware or Services within this tab, including Quantity and Rate as applicable. Specify the type of Optional item under Type.</v>
      </c>
      <c r="E2" s="222"/>
      <c r="F2" s="223"/>
      <c r="G2" s="223"/>
      <c r="H2" s="223"/>
      <c r="I2" s="223"/>
      <c r="J2" s="223"/>
      <c r="K2" s="223"/>
      <c r="L2" s="223"/>
      <c r="M2" s="223"/>
      <c r="N2" s="223"/>
      <c r="O2" s="223"/>
      <c r="P2" s="223"/>
      <c r="Q2" s="223"/>
      <c r="R2" s="223"/>
      <c r="S2" s="224"/>
    </row>
    <row r="3" spans="2:19" s="1" customFormat="1" ht="30" customHeight="1" thickBot="1" x14ac:dyDescent="0.3">
      <c r="B3" s="220" t="s">
        <v>65</v>
      </c>
      <c r="C3" s="93" t="s">
        <v>49</v>
      </c>
      <c r="D3" s="126" t="s">
        <v>161</v>
      </c>
      <c r="E3" s="247" t="s">
        <v>162</v>
      </c>
      <c r="F3" s="101" t="s">
        <v>163</v>
      </c>
      <c r="G3" s="101" t="s">
        <v>164</v>
      </c>
      <c r="H3" s="101" t="s">
        <v>148</v>
      </c>
      <c r="I3" s="101" t="s">
        <v>149</v>
      </c>
      <c r="J3" s="101" t="s">
        <v>150</v>
      </c>
      <c r="K3" s="101" t="s">
        <v>151</v>
      </c>
      <c r="L3" s="101" t="s">
        <v>152</v>
      </c>
      <c r="M3" s="101" t="s">
        <v>153</v>
      </c>
      <c r="N3" s="101" t="s">
        <v>154</v>
      </c>
      <c r="O3" s="101" t="s">
        <v>155</v>
      </c>
      <c r="P3" s="101" t="s">
        <v>156</v>
      </c>
      <c r="Q3" s="101" t="s">
        <v>157</v>
      </c>
      <c r="R3" s="101" t="s">
        <v>158</v>
      </c>
      <c r="S3" s="102" t="s">
        <v>30</v>
      </c>
    </row>
    <row r="4" spans="2:19" s="1" customFormat="1" x14ac:dyDescent="0.25">
      <c r="B4" s="217"/>
      <c r="C4" s="246" t="s">
        <v>31</v>
      </c>
      <c r="D4" s="129"/>
      <c r="E4" s="129"/>
      <c r="F4" s="129"/>
      <c r="G4" s="129"/>
      <c r="H4" s="129"/>
      <c r="I4" s="129"/>
      <c r="J4" s="129"/>
      <c r="K4" s="129"/>
      <c r="L4" s="129"/>
      <c r="M4" s="129"/>
      <c r="N4" s="129"/>
      <c r="O4" s="129"/>
      <c r="P4" s="129"/>
      <c r="Q4" s="129"/>
      <c r="R4" s="129"/>
      <c r="S4" s="135"/>
    </row>
    <row r="5" spans="2:19" ht="30" x14ac:dyDescent="0.25">
      <c r="B5" s="110" t="str">
        <f>IF('Submitter Checklist'!$D$7="Enter Bidder Name","Enter Bidder Name on Bidder Checklist Tab",'Submitter Checklist'!$D$7)</f>
        <v>Enter Bidder Name on Bidder Checklist Tab</v>
      </c>
      <c r="C5" s="117" t="str">
        <f>$C$4</f>
        <v>General Point-of-Sale</v>
      </c>
      <c r="D5" s="59"/>
      <c r="E5" s="35"/>
      <c r="F5" s="28"/>
      <c r="G5" s="29"/>
      <c r="H5" s="56">
        <f>IF(ISNUMBER(F5*G5),F5*G5,"N/A")</f>
        <v>0</v>
      </c>
      <c r="I5" s="33"/>
      <c r="J5" s="33"/>
      <c r="K5" s="33"/>
      <c r="L5" s="33"/>
      <c r="M5" s="33"/>
      <c r="N5" s="33"/>
      <c r="O5" s="33"/>
      <c r="P5" s="33"/>
      <c r="Q5" s="33"/>
      <c r="R5" s="33"/>
      <c r="S5" s="75"/>
    </row>
    <row r="6" spans="2:19" ht="30" x14ac:dyDescent="0.25">
      <c r="B6" s="110" t="str">
        <f>IF('Submitter Checklist'!$D$7="Enter Bidder Name","Enter Bidder Name on Bidder Checklist Tab",'Submitter Checklist'!$D$7)</f>
        <v>Enter Bidder Name on Bidder Checklist Tab</v>
      </c>
      <c r="C6" s="117" t="str">
        <f t="shared" ref="C6:C15" si="0">$C$4</f>
        <v>General Point-of-Sale</v>
      </c>
      <c r="D6" s="59"/>
      <c r="E6" s="35"/>
      <c r="F6" s="28"/>
      <c r="G6" s="29"/>
      <c r="H6" s="56">
        <f t="shared" ref="H6:H22" si="1">IF(ISNUMBER(F6*G6),F6*G6,"N/A")</f>
        <v>0</v>
      </c>
      <c r="I6" s="33"/>
      <c r="J6" s="33"/>
      <c r="K6" s="33"/>
      <c r="L6" s="33"/>
      <c r="M6" s="33"/>
      <c r="N6" s="33"/>
      <c r="O6" s="33"/>
      <c r="P6" s="33"/>
      <c r="Q6" s="33"/>
      <c r="R6" s="33"/>
      <c r="S6" s="75"/>
    </row>
    <row r="7" spans="2:19" ht="30" x14ac:dyDescent="0.25">
      <c r="B7" s="110" t="str">
        <f>IF('Submitter Checklist'!$D$7="Enter Bidder Name","Enter Bidder Name on Bidder Checklist Tab",'Submitter Checklist'!$D$7)</f>
        <v>Enter Bidder Name on Bidder Checklist Tab</v>
      </c>
      <c r="C7" s="117" t="str">
        <f t="shared" si="0"/>
        <v>General Point-of-Sale</v>
      </c>
      <c r="D7" s="59"/>
      <c r="E7" s="35"/>
      <c r="F7" s="28"/>
      <c r="G7" s="29"/>
      <c r="H7" s="56">
        <f t="shared" si="1"/>
        <v>0</v>
      </c>
      <c r="I7" s="33"/>
      <c r="J7" s="33"/>
      <c r="K7" s="33"/>
      <c r="L7" s="33"/>
      <c r="M7" s="33"/>
      <c r="N7" s="33"/>
      <c r="O7" s="33"/>
      <c r="P7" s="33"/>
      <c r="Q7" s="33"/>
      <c r="R7" s="33"/>
      <c r="S7" s="75"/>
    </row>
    <row r="8" spans="2:19" ht="30" x14ac:dyDescent="0.25">
      <c r="B8" s="110" t="str">
        <f>IF('Submitter Checklist'!$D$7="Enter Bidder Name","Enter Bidder Name on Bidder Checklist Tab",'Submitter Checklist'!$D$7)</f>
        <v>Enter Bidder Name on Bidder Checklist Tab</v>
      </c>
      <c r="C8" s="117" t="str">
        <f t="shared" si="0"/>
        <v>General Point-of-Sale</v>
      </c>
      <c r="D8" s="59"/>
      <c r="E8" s="35"/>
      <c r="F8" s="28"/>
      <c r="G8" s="29"/>
      <c r="H8" s="56">
        <f t="shared" si="1"/>
        <v>0</v>
      </c>
      <c r="I8" s="33"/>
      <c r="J8" s="33"/>
      <c r="K8" s="33"/>
      <c r="L8" s="33"/>
      <c r="M8" s="33"/>
      <c r="N8" s="33"/>
      <c r="O8" s="33"/>
      <c r="P8" s="33"/>
      <c r="Q8" s="33"/>
      <c r="R8" s="33"/>
      <c r="S8" s="75"/>
    </row>
    <row r="9" spans="2:19" ht="30" x14ac:dyDescent="0.25">
      <c r="B9" s="110" t="str">
        <f>IF('Submitter Checklist'!$D$7="Enter Bidder Name","Enter Bidder Name on Bidder Checklist Tab",'Submitter Checklist'!$D$7)</f>
        <v>Enter Bidder Name on Bidder Checklist Tab</v>
      </c>
      <c r="C9" s="117" t="str">
        <f t="shared" si="0"/>
        <v>General Point-of-Sale</v>
      </c>
      <c r="D9" s="59"/>
      <c r="E9" s="35"/>
      <c r="F9" s="28"/>
      <c r="G9" s="29"/>
      <c r="H9" s="56">
        <f t="shared" si="1"/>
        <v>0</v>
      </c>
      <c r="I9" s="33"/>
      <c r="J9" s="33"/>
      <c r="K9" s="33"/>
      <c r="L9" s="33"/>
      <c r="M9" s="33"/>
      <c r="N9" s="33"/>
      <c r="O9" s="33"/>
      <c r="P9" s="33"/>
      <c r="Q9" s="33"/>
      <c r="R9" s="33"/>
      <c r="S9" s="75"/>
    </row>
    <row r="10" spans="2:19" ht="30" x14ac:dyDescent="0.25">
      <c r="B10" s="110" t="str">
        <f>IF('Submitter Checklist'!$D$7="Enter Bidder Name","Enter Bidder Name on Bidder Checklist Tab",'Submitter Checklist'!$D$7)</f>
        <v>Enter Bidder Name on Bidder Checklist Tab</v>
      </c>
      <c r="C10" s="117" t="str">
        <f t="shared" si="0"/>
        <v>General Point-of-Sale</v>
      </c>
      <c r="D10" s="59"/>
      <c r="E10" s="35"/>
      <c r="F10" s="28"/>
      <c r="G10" s="29"/>
      <c r="H10" s="56">
        <f t="shared" si="1"/>
        <v>0</v>
      </c>
      <c r="I10" s="33"/>
      <c r="J10" s="33"/>
      <c r="K10" s="33"/>
      <c r="L10" s="33"/>
      <c r="M10" s="33"/>
      <c r="N10" s="33"/>
      <c r="O10" s="33"/>
      <c r="P10" s="33"/>
      <c r="Q10" s="33"/>
      <c r="R10" s="33"/>
      <c r="S10" s="75"/>
    </row>
    <row r="11" spans="2:19" ht="30" x14ac:dyDescent="0.25">
      <c r="B11" s="110" t="str">
        <f>IF('Submitter Checklist'!$D$7="Enter Bidder Name","Enter Bidder Name on Bidder Checklist Tab",'Submitter Checklist'!$D$7)</f>
        <v>Enter Bidder Name on Bidder Checklist Tab</v>
      </c>
      <c r="C11" s="117" t="str">
        <f t="shared" si="0"/>
        <v>General Point-of-Sale</v>
      </c>
      <c r="D11" s="59"/>
      <c r="E11" s="35"/>
      <c r="F11" s="28"/>
      <c r="G11" s="29"/>
      <c r="H11" s="56">
        <f t="shared" si="1"/>
        <v>0</v>
      </c>
      <c r="I11" s="33"/>
      <c r="J11" s="33"/>
      <c r="K11" s="33"/>
      <c r="L11" s="33"/>
      <c r="M11" s="33"/>
      <c r="N11" s="33"/>
      <c r="O11" s="33"/>
      <c r="P11" s="33"/>
      <c r="Q11" s="33"/>
      <c r="R11" s="33"/>
      <c r="S11" s="75"/>
    </row>
    <row r="12" spans="2:19" ht="30" x14ac:dyDescent="0.25">
      <c r="B12" s="110" t="str">
        <f>IF('Submitter Checklist'!$D$7="Enter Bidder Name","Enter Bidder Name on Bidder Checklist Tab",'Submitter Checklist'!$D$7)</f>
        <v>Enter Bidder Name on Bidder Checklist Tab</v>
      </c>
      <c r="C12" s="117" t="str">
        <f t="shared" si="0"/>
        <v>General Point-of-Sale</v>
      </c>
      <c r="D12" s="59"/>
      <c r="E12" s="35"/>
      <c r="F12" s="28"/>
      <c r="G12" s="29"/>
      <c r="H12" s="56">
        <f t="shared" si="1"/>
        <v>0</v>
      </c>
      <c r="I12" s="33"/>
      <c r="J12" s="33"/>
      <c r="K12" s="33"/>
      <c r="L12" s="33"/>
      <c r="M12" s="33"/>
      <c r="N12" s="33"/>
      <c r="O12" s="33"/>
      <c r="P12" s="33"/>
      <c r="Q12" s="33"/>
      <c r="R12" s="33"/>
      <c r="S12" s="75"/>
    </row>
    <row r="13" spans="2:19" ht="30" x14ac:dyDescent="0.25">
      <c r="B13" s="110" t="str">
        <f>IF('Submitter Checklist'!$D$7="Enter Bidder Name","Enter Bidder Name on Bidder Checklist Tab",'Submitter Checklist'!$D$7)</f>
        <v>Enter Bidder Name on Bidder Checklist Tab</v>
      </c>
      <c r="C13" s="117" t="str">
        <f t="shared" si="0"/>
        <v>General Point-of-Sale</v>
      </c>
      <c r="D13" s="59"/>
      <c r="E13" s="35"/>
      <c r="F13" s="28"/>
      <c r="G13" s="29"/>
      <c r="H13" s="56">
        <f t="shared" si="1"/>
        <v>0</v>
      </c>
      <c r="I13" s="33"/>
      <c r="J13" s="33"/>
      <c r="K13" s="33"/>
      <c r="L13" s="33"/>
      <c r="M13" s="33"/>
      <c r="N13" s="33"/>
      <c r="O13" s="33"/>
      <c r="P13" s="33"/>
      <c r="Q13" s="33"/>
      <c r="R13" s="33"/>
      <c r="S13" s="75"/>
    </row>
    <row r="14" spans="2:19" ht="30" x14ac:dyDescent="0.25">
      <c r="B14" s="110" t="str">
        <f>IF('Submitter Checklist'!$D$7="Enter Bidder Name","Enter Bidder Name on Bidder Checklist Tab",'Submitter Checklist'!$D$7)</f>
        <v>Enter Bidder Name on Bidder Checklist Tab</v>
      </c>
      <c r="C14" s="117" t="str">
        <f t="shared" si="0"/>
        <v>General Point-of-Sale</v>
      </c>
      <c r="D14" s="59"/>
      <c r="E14" s="35"/>
      <c r="F14" s="28"/>
      <c r="G14" s="29"/>
      <c r="H14" s="56">
        <f t="shared" si="1"/>
        <v>0</v>
      </c>
      <c r="I14" s="33"/>
      <c r="J14" s="33"/>
      <c r="K14" s="33"/>
      <c r="L14" s="33"/>
      <c r="M14" s="33"/>
      <c r="N14" s="33"/>
      <c r="O14" s="33"/>
      <c r="P14" s="33"/>
      <c r="Q14" s="33"/>
      <c r="R14" s="33"/>
      <c r="S14" s="75"/>
    </row>
    <row r="15" spans="2:19" ht="30" x14ac:dyDescent="0.25">
      <c r="B15" s="110" t="str">
        <f>IF('Submitter Checklist'!$D$7="Enter Bidder Name","Enter Bidder Name on Bidder Checklist Tab",'Submitter Checklist'!$D$7)</f>
        <v>Enter Bidder Name on Bidder Checklist Tab</v>
      </c>
      <c r="C15" s="117" t="str">
        <f t="shared" si="0"/>
        <v>General Point-of-Sale</v>
      </c>
      <c r="D15" s="59"/>
      <c r="E15" s="35"/>
      <c r="F15" s="28"/>
      <c r="G15" s="29"/>
      <c r="H15" s="56">
        <f t="shared" si="1"/>
        <v>0</v>
      </c>
      <c r="I15" s="33"/>
      <c r="J15" s="33"/>
      <c r="K15" s="33"/>
      <c r="L15" s="33"/>
      <c r="M15" s="33"/>
      <c r="N15" s="33"/>
      <c r="O15" s="33"/>
      <c r="P15" s="33"/>
      <c r="Q15" s="33"/>
      <c r="R15" s="33"/>
      <c r="S15" s="75"/>
    </row>
    <row r="16" spans="2:19" ht="15.75" thickBot="1" x14ac:dyDescent="0.3">
      <c r="B16" s="217"/>
      <c r="C16" s="164" t="s">
        <v>37</v>
      </c>
      <c r="D16" s="226"/>
      <c r="E16" s="227"/>
      <c r="F16" s="141">
        <f>SUM(F5:F15)</f>
        <v>0</v>
      </c>
      <c r="G16" s="89"/>
      <c r="H16" s="89">
        <f>SUM(H5:H15)</f>
        <v>0</v>
      </c>
      <c r="I16" s="228">
        <f>SUM(I5:I15)</f>
        <v>0</v>
      </c>
      <c r="J16" s="228">
        <f t="shared" ref="J16:R16" si="2">SUM(J5:J15)</f>
        <v>0</v>
      </c>
      <c r="K16" s="228">
        <f t="shared" si="2"/>
        <v>0</v>
      </c>
      <c r="L16" s="228">
        <f t="shared" si="2"/>
        <v>0</v>
      </c>
      <c r="M16" s="228">
        <f t="shared" si="2"/>
        <v>0</v>
      </c>
      <c r="N16" s="228">
        <f t="shared" si="2"/>
        <v>0</v>
      </c>
      <c r="O16" s="228">
        <f t="shared" si="2"/>
        <v>0</v>
      </c>
      <c r="P16" s="228">
        <f t="shared" si="2"/>
        <v>0</v>
      </c>
      <c r="Q16" s="228">
        <f t="shared" si="2"/>
        <v>0</v>
      </c>
      <c r="R16" s="228">
        <f t="shared" si="2"/>
        <v>0</v>
      </c>
      <c r="S16" s="229"/>
    </row>
    <row r="17" spans="2:19" x14ac:dyDescent="0.25">
      <c r="B17" s="218"/>
      <c r="C17" s="103" t="s">
        <v>38</v>
      </c>
      <c r="D17" s="185"/>
      <c r="E17" s="185"/>
      <c r="F17" s="185"/>
      <c r="G17" s="185"/>
      <c r="H17" s="185"/>
      <c r="I17" s="185"/>
      <c r="J17" s="185"/>
      <c r="K17" s="185"/>
      <c r="L17" s="185"/>
      <c r="M17" s="185"/>
      <c r="N17" s="185"/>
      <c r="O17" s="185"/>
      <c r="P17" s="185"/>
      <c r="Q17" s="185"/>
      <c r="R17" s="185"/>
      <c r="S17" s="225"/>
    </row>
    <row r="18" spans="2:19" ht="30" x14ac:dyDescent="0.25">
      <c r="B18" s="110" t="str">
        <f>IF('Submitter Checklist'!$D$7="Enter Bidder Name","Enter Bidder Name on Bidder Checklist Tab",'Submitter Checklist'!$D$7)</f>
        <v>Enter Bidder Name on Bidder Checklist Tab</v>
      </c>
      <c r="C18" s="117" t="str">
        <f>$C$17</f>
        <v>Concessions Point-of-Sale</v>
      </c>
      <c r="D18" s="59"/>
      <c r="E18" s="35"/>
      <c r="F18" s="28"/>
      <c r="G18" s="29"/>
      <c r="H18" s="56">
        <f t="shared" si="1"/>
        <v>0</v>
      </c>
      <c r="I18" s="33"/>
      <c r="J18" s="33"/>
      <c r="K18" s="33"/>
      <c r="L18" s="33"/>
      <c r="M18" s="33"/>
      <c r="N18" s="33"/>
      <c r="O18" s="33"/>
      <c r="P18" s="33"/>
      <c r="Q18" s="33"/>
      <c r="R18" s="33"/>
      <c r="S18" s="75"/>
    </row>
    <row r="19" spans="2:19" ht="30" x14ac:dyDescent="0.25">
      <c r="B19" s="110" t="str">
        <f>IF('Submitter Checklist'!$D$7="Enter Bidder Name","Enter Bidder Name on Bidder Checklist Tab",'Submitter Checklist'!$D$7)</f>
        <v>Enter Bidder Name on Bidder Checklist Tab</v>
      </c>
      <c r="C19" s="117" t="str">
        <f t="shared" ref="C19:C22" si="3">$C$17</f>
        <v>Concessions Point-of-Sale</v>
      </c>
      <c r="D19" s="59"/>
      <c r="E19" s="35"/>
      <c r="F19" s="28"/>
      <c r="G19" s="29"/>
      <c r="H19" s="56">
        <f t="shared" si="1"/>
        <v>0</v>
      </c>
      <c r="I19" s="33"/>
      <c r="J19" s="33"/>
      <c r="K19" s="33"/>
      <c r="L19" s="33"/>
      <c r="M19" s="33"/>
      <c r="N19" s="33"/>
      <c r="O19" s="33"/>
      <c r="P19" s="33"/>
      <c r="Q19" s="33"/>
      <c r="R19" s="33"/>
      <c r="S19" s="75"/>
    </row>
    <row r="20" spans="2:19" ht="30" x14ac:dyDescent="0.25">
      <c r="B20" s="110" t="str">
        <f>IF('Submitter Checklist'!$D$7="Enter Bidder Name","Enter Bidder Name on Bidder Checklist Tab",'Submitter Checklist'!$D$7)</f>
        <v>Enter Bidder Name on Bidder Checklist Tab</v>
      </c>
      <c r="C20" s="117" t="str">
        <f t="shared" si="3"/>
        <v>Concessions Point-of-Sale</v>
      </c>
      <c r="D20" s="59"/>
      <c r="E20" s="35"/>
      <c r="F20" s="28"/>
      <c r="G20" s="29"/>
      <c r="H20" s="56">
        <f t="shared" si="1"/>
        <v>0</v>
      </c>
      <c r="I20" s="33"/>
      <c r="J20" s="33"/>
      <c r="K20" s="33"/>
      <c r="L20" s="33"/>
      <c r="M20" s="33"/>
      <c r="N20" s="33"/>
      <c r="O20" s="33"/>
      <c r="P20" s="33"/>
      <c r="Q20" s="33"/>
      <c r="R20" s="33"/>
      <c r="S20" s="75"/>
    </row>
    <row r="21" spans="2:19" ht="30" x14ac:dyDescent="0.25">
      <c r="B21" s="110" t="str">
        <f>IF('Submitter Checklist'!$D$7="Enter Bidder Name","Enter Bidder Name on Bidder Checklist Tab",'Submitter Checklist'!$D$7)</f>
        <v>Enter Bidder Name on Bidder Checklist Tab</v>
      </c>
      <c r="C21" s="117" t="str">
        <f t="shared" si="3"/>
        <v>Concessions Point-of-Sale</v>
      </c>
      <c r="D21" s="59"/>
      <c r="E21" s="35"/>
      <c r="F21" s="28"/>
      <c r="G21" s="29"/>
      <c r="H21" s="56">
        <f t="shared" si="1"/>
        <v>0</v>
      </c>
      <c r="I21" s="33"/>
      <c r="J21" s="33"/>
      <c r="K21" s="33"/>
      <c r="L21" s="33"/>
      <c r="M21" s="33"/>
      <c r="N21" s="33"/>
      <c r="O21" s="33"/>
      <c r="P21" s="33"/>
      <c r="Q21" s="33"/>
      <c r="R21" s="33"/>
      <c r="S21" s="75"/>
    </row>
    <row r="22" spans="2:19" ht="30" x14ac:dyDescent="0.25">
      <c r="B22" s="110" t="str">
        <f>IF('Submitter Checklist'!$D$7="Enter Bidder Name","Enter Bidder Name on Bidder Checklist Tab",'Submitter Checklist'!$D$7)</f>
        <v>Enter Bidder Name on Bidder Checklist Tab</v>
      </c>
      <c r="C22" s="117" t="str">
        <f t="shared" si="3"/>
        <v>Concessions Point-of-Sale</v>
      </c>
      <c r="D22" s="59"/>
      <c r="E22" s="35"/>
      <c r="F22" s="28"/>
      <c r="G22" s="29"/>
      <c r="H22" s="56">
        <f t="shared" si="1"/>
        <v>0</v>
      </c>
      <c r="I22" s="33"/>
      <c r="J22" s="33"/>
      <c r="K22" s="33"/>
      <c r="L22" s="33"/>
      <c r="M22" s="33"/>
      <c r="N22" s="33"/>
      <c r="O22" s="33"/>
      <c r="P22" s="33"/>
      <c r="Q22" s="33"/>
      <c r="R22" s="33"/>
      <c r="S22" s="75"/>
    </row>
    <row r="23" spans="2:19" ht="15.75" thickBot="1" x14ac:dyDescent="0.3">
      <c r="B23" s="219"/>
      <c r="C23" s="232" t="s">
        <v>39</v>
      </c>
      <c r="D23" s="233"/>
      <c r="E23" s="234"/>
      <c r="F23" s="235">
        <f>SUM(F18:F22)</f>
        <v>0</v>
      </c>
      <c r="G23" s="85"/>
      <c r="H23" s="85">
        <f t="shared" ref="H23:R23" si="4">SUM(H18:H22)</f>
        <v>0</v>
      </c>
      <c r="I23" s="236">
        <f t="shared" si="4"/>
        <v>0</v>
      </c>
      <c r="J23" s="236">
        <f t="shared" si="4"/>
        <v>0</v>
      </c>
      <c r="K23" s="236">
        <f t="shared" si="4"/>
        <v>0</v>
      </c>
      <c r="L23" s="236">
        <f t="shared" si="4"/>
        <v>0</v>
      </c>
      <c r="M23" s="236">
        <f t="shared" si="4"/>
        <v>0</v>
      </c>
      <c r="N23" s="236">
        <f t="shared" si="4"/>
        <v>0</v>
      </c>
      <c r="O23" s="236">
        <f t="shared" si="4"/>
        <v>0</v>
      </c>
      <c r="P23" s="236">
        <f t="shared" si="4"/>
        <v>0</v>
      </c>
      <c r="Q23" s="236">
        <f t="shared" si="4"/>
        <v>0</v>
      </c>
      <c r="R23" s="236">
        <f t="shared" si="4"/>
        <v>0</v>
      </c>
      <c r="S23" s="237" t="s">
        <v>159</v>
      </c>
    </row>
    <row r="24" spans="2:19" x14ac:dyDescent="0.25">
      <c r="B24" s="218"/>
      <c r="C24" s="104" t="s">
        <v>40</v>
      </c>
      <c r="D24" s="186"/>
      <c r="E24" s="186"/>
      <c r="F24" s="186"/>
      <c r="G24" s="186"/>
      <c r="H24" s="186"/>
      <c r="I24" s="186"/>
      <c r="J24" s="186"/>
      <c r="K24" s="186"/>
      <c r="L24" s="186"/>
      <c r="M24" s="186"/>
      <c r="N24" s="186"/>
      <c r="O24" s="186"/>
      <c r="P24" s="186"/>
      <c r="Q24" s="186"/>
      <c r="R24" s="186"/>
      <c r="S24" s="238"/>
    </row>
    <row r="25" spans="2:19" ht="30" x14ac:dyDescent="0.25">
      <c r="B25" s="110" t="str">
        <f>IF('Submitter Checklist'!$D$7="Enter Bidder Name","Enter Bidder Name on Bidder Checklist Tab",'Submitter Checklist'!$D$7)</f>
        <v>Enter Bidder Name on Bidder Checklist Tab</v>
      </c>
      <c r="C25" s="117" t="str">
        <f>$C$24</f>
        <v>Golf Point-of-Sale</v>
      </c>
      <c r="D25" s="59"/>
      <c r="E25" s="35"/>
      <c r="F25" s="28"/>
      <c r="G25" s="29"/>
      <c r="H25" s="56">
        <f t="shared" ref="H25:H29" si="5">IF(ISNUMBER(F25*G25),F25*G25,"N/A")</f>
        <v>0</v>
      </c>
      <c r="I25" s="33"/>
      <c r="J25" s="33"/>
      <c r="K25" s="33"/>
      <c r="L25" s="33"/>
      <c r="M25" s="33"/>
      <c r="N25" s="33"/>
      <c r="O25" s="33"/>
      <c r="P25" s="33"/>
      <c r="Q25" s="33"/>
      <c r="R25" s="33"/>
      <c r="S25" s="75"/>
    </row>
    <row r="26" spans="2:19" ht="30" x14ac:dyDescent="0.25">
      <c r="B26" s="110" t="str">
        <f>IF('Submitter Checklist'!$D$7="Enter Bidder Name","Enter Bidder Name on Bidder Checklist Tab",'Submitter Checklist'!$D$7)</f>
        <v>Enter Bidder Name on Bidder Checklist Tab</v>
      </c>
      <c r="C26" s="117" t="str">
        <f>$C$24</f>
        <v>Golf Point-of-Sale</v>
      </c>
      <c r="D26" s="59"/>
      <c r="E26" s="35"/>
      <c r="F26" s="28"/>
      <c r="G26" s="29"/>
      <c r="H26" s="56">
        <f t="shared" si="5"/>
        <v>0</v>
      </c>
      <c r="I26" s="33"/>
      <c r="J26" s="33"/>
      <c r="K26" s="33"/>
      <c r="L26" s="33"/>
      <c r="M26" s="33"/>
      <c r="N26" s="33"/>
      <c r="O26" s="33"/>
      <c r="P26" s="33"/>
      <c r="Q26" s="33"/>
      <c r="R26" s="33"/>
      <c r="S26" s="75"/>
    </row>
    <row r="27" spans="2:19" ht="30" x14ac:dyDescent="0.25">
      <c r="B27" s="110" t="str">
        <f>IF('Submitter Checklist'!$D$7="Enter Bidder Name","Enter Bidder Name on Bidder Checklist Tab",'Submitter Checklist'!$D$7)</f>
        <v>Enter Bidder Name on Bidder Checklist Tab</v>
      </c>
      <c r="C27" s="117" t="str">
        <f>$C$24</f>
        <v>Golf Point-of-Sale</v>
      </c>
      <c r="D27" s="59"/>
      <c r="E27" s="35"/>
      <c r="F27" s="28"/>
      <c r="G27" s="29"/>
      <c r="H27" s="56">
        <f t="shared" si="5"/>
        <v>0</v>
      </c>
      <c r="I27" s="33"/>
      <c r="J27" s="33"/>
      <c r="K27" s="33"/>
      <c r="L27" s="33"/>
      <c r="M27" s="33"/>
      <c r="N27" s="33"/>
      <c r="O27" s="33"/>
      <c r="P27" s="33"/>
      <c r="Q27" s="33"/>
      <c r="R27" s="33"/>
      <c r="S27" s="75"/>
    </row>
    <row r="28" spans="2:19" ht="30" x14ac:dyDescent="0.25">
      <c r="B28" s="110" t="str">
        <f>IF('Submitter Checklist'!$D$7="Enter Bidder Name","Enter Bidder Name on Bidder Checklist Tab",'Submitter Checklist'!$D$7)</f>
        <v>Enter Bidder Name on Bidder Checklist Tab</v>
      </c>
      <c r="C28" s="117" t="str">
        <f>$C$24</f>
        <v>Golf Point-of-Sale</v>
      </c>
      <c r="D28" s="59"/>
      <c r="E28" s="35"/>
      <c r="F28" s="28"/>
      <c r="G28" s="29"/>
      <c r="H28" s="56">
        <f t="shared" si="5"/>
        <v>0</v>
      </c>
      <c r="I28" s="33"/>
      <c r="J28" s="33"/>
      <c r="K28" s="33"/>
      <c r="L28" s="33"/>
      <c r="M28" s="33"/>
      <c r="N28" s="33"/>
      <c r="O28" s="33"/>
      <c r="P28" s="33"/>
      <c r="Q28" s="33"/>
      <c r="R28" s="33"/>
      <c r="S28" s="75"/>
    </row>
    <row r="29" spans="2:19" ht="30" x14ac:dyDescent="0.25">
      <c r="B29" s="110" t="str">
        <f>IF('Submitter Checklist'!$D$7="Enter Bidder Name","Enter Bidder Name on Bidder Checklist Tab",'Submitter Checklist'!$D$7)</f>
        <v>Enter Bidder Name on Bidder Checklist Tab</v>
      </c>
      <c r="C29" s="117" t="str">
        <f>$C$24</f>
        <v>Golf Point-of-Sale</v>
      </c>
      <c r="D29" s="59"/>
      <c r="E29" s="35"/>
      <c r="F29" s="28"/>
      <c r="G29" s="29"/>
      <c r="H29" s="56">
        <f t="shared" si="5"/>
        <v>0</v>
      </c>
      <c r="I29" s="33"/>
      <c r="J29" s="33"/>
      <c r="K29" s="33"/>
      <c r="L29" s="33"/>
      <c r="M29" s="33"/>
      <c r="N29" s="33"/>
      <c r="O29" s="33"/>
      <c r="P29" s="33"/>
      <c r="Q29" s="33"/>
      <c r="R29" s="33"/>
      <c r="S29" s="75"/>
    </row>
    <row r="30" spans="2:19" ht="15.75" thickBot="1" x14ac:dyDescent="0.3">
      <c r="B30" s="219"/>
      <c r="C30" s="239" t="s">
        <v>41</v>
      </c>
      <c r="D30" s="240"/>
      <c r="E30" s="241"/>
      <c r="F30" s="242">
        <f>SUM(F25:F29)</f>
        <v>0</v>
      </c>
      <c r="G30" s="80"/>
      <c r="H30" s="80">
        <f t="shared" ref="H30:R30" si="6">SUM(H25:H29)</f>
        <v>0</v>
      </c>
      <c r="I30" s="243">
        <f t="shared" si="6"/>
        <v>0</v>
      </c>
      <c r="J30" s="243">
        <f t="shared" si="6"/>
        <v>0</v>
      </c>
      <c r="K30" s="243">
        <f t="shared" si="6"/>
        <v>0</v>
      </c>
      <c r="L30" s="243">
        <f t="shared" si="6"/>
        <v>0</v>
      </c>
      <c r="M30" s="243">
        <f t="shared" si="6"/>
        <v>0</v>
      </c>
      <c r="N30" s="243">
        <f t="shared" si="6"/>
        <v>0</v>
      </c>
      <c r="O30" s="243">
        <f t="shared" si="6"/>
        <v>0</v>
      </c>
      <c r="P30" s="243">
        <f t="shared" si="6"/>
        <v>0</v>
      </c>
      <c r="Q30" s="243">
        <f t="shared" si="6"/>
        <v>0</v>
      </c>
      <c r="R30" s="243">
        <f t="shared" si="6"/>
        <v>0</v>
      </c>
      <c r="S30" s="244" t="s">
        <v>159</v>
      </c>
    </row>
    <row r="31" spans="2:19" s="1" customFormat="1" ht="15.75" thickBot="1" x14ac:dyDescent="0.3">
      <c r="B31" s="221"/>
      <c r="C31" s="245" t="s">
        <v>42</v>
      </c>
      <c r="D31" s="202"/>
      <c r="E31" s="168"/>
      <c r="F31" s="230">
        <f>F23+F16</f>
        <v>0</v>
      </c>
      <c r="G31" s="230"/>
      <c r="H31" s="231">
        <f t="shared" ref="H31:R31" si="7">H23+H16</f>
        <v>0</v>
      </c>
      <c r="I31" s="231">
        <f t="shared" si="7"/>
        <v>0</v>
      </c>
      <c r="J31" s="231">
        <f t="shared" si="7"/>
        <v>0</v>
      </c>
      <c r="K31" s="231">
        <f t="shared" si="7"/>
        <v>0</v>
      </c>
      <c r="L31" s="231">
        <f t="shared" si="7"/>
        <v>0</v>
      </c>
      <c r="M31" s="231">
        <f t="shared" si="7"/>
        <v>0</v>
      </c>
      <c r="N31" s="231">
        <f t="shared" si="7"/>
        <v>0</v>
      </c>
      <c r="O31" s="231">
        <f t="shared" si="7"/>
        <v>0</v>
      </c>
      <c r="P31" s="231">
        <f t="shared" si="7"/>
        <v>0</v>
      </c>
      <c r="Q31" s="231">
        <f t="shared" si="7"/>
        <v>0</v>
      </c>
      <c r="R31" s="231">
        <f t="shared" si="7"/>
        <v>0</v>
      </c>
      <c r="S31" s="199"/>
    </row>
    <row r="32" spans="2:19" x14ac:dyDescent="0.25"/>
  </sheetData>
  <sheetProtection algorithmName="SHA-512" hashValue="M2u1wYSH/iyfbc7+EUv+S7ae97ne4U1Q1Fdv1ah+hT4bRbXy8X1hCKRDEhjmQd2NVCxtuVneIDccUtZWyFIR7w==" saltValue="72fbHZ2Z+hoCVIBbH0UhAQ==" spinCount="100000" sheet="1" objects="1" scenarios="1" formatCells="0" formatColumns="0" formatRows="0"/>
  <protectedRanges>
    <protectedRange sqref="I5:S15 D5:G15 I25:S29 D25:G29 I18:S22 D18:G22" name="Range1"/>
  </protectedRanges>
  <phoneticPr fontId="15" type="noConversion"/>
  <dataValidations count="2">
    <dataValidation type="decimal" operator="greaterThanOrEqual" allowBlank="1" showErrorMessage="1" errorTitle="Invalid Entry" error="Please enter numeric values only and type any text in the comments column." sqref="F5:G16 F25:G30 F18:G23" xr:uid="{1397C05C-BCDD-4A60-8FE9-37BA35EB2125}">
      <formula1>0</formula1>
    </dataValidation>
    <dataValidation type="list" allowBlank="1" showInputMessage="1" showErrorMessage="1" sqref="E5:E16 E25:E30 E18:E23" xr:uid="{20071C6D-8E60-4320-B8B3-78D82E492C07}">
      <formula1>"Software, Services, Hardware, Other"</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ignoredErrors>
    <ignoredError sqref="H5:H6" unlockedFormula="1"/>
  </ignoredErrors>
  <extLst>
    <ext xmlns:x14="http://schemas.microsoft.com/office/spreadsheetml/2009/9/main" uri="{78C0D931-6437-407d-A8EE-F0AAD7539E65}">
      <x14:conditionalFormattings>
        <x14:conditionalFormatting xmlns:xm="http://schemas.microsoft.com/office/excel/2006/main">
          <x14:cfRule type="expression" priority="1142" id="{862686AE-77CA-4863-A36C-7B2B98154844}">
            <xm:f>'Submitter Checklist'!#REF!='Submitter Checklist'!#REF!</xm:f>
            <x14:dxf>
              <font>
                <color theme="0"/>
              </font>
            </x14:dxf>
          </x14:cfRule>
          <xm:sqref>F2:S2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f5e6027-2f60-463f-a50f-f4692004134e">UDMK56C6QP5P-2108043179-79</_dlc_DocId>
    <_dlc_DocIdUrl xmlns="6f5e6027-2f60-463f-a50f-f4692004134e">
      <Url>https://plantemoran.sharepoint.com/sites/8117236/_layouts/15/DocIdRedir.aspx?ID=UDMK56C6QP5P-2108043179-79</Url>
      <Description>UDMK56C6QP5P-2108043179-79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A2B63EC5FE4D44A09BB3E2BA8F74CD" ma:contentTypeVersion="4" ma:contentTypeDescription="Create a new document." ma:contentTypeScope="" ma:versionID="a3a07d4a93411377221ae83b300fdcdb">
  <xsd:schema xmlns:xsd="http://www.w3.org/2001/XMLSchema" xmlns:xs="http://www.w3.org/2001/XMLSchema" xmlns:p="http://schemas.microsoft.com/office/2006/metadata/properties" xmlns:ns2="6f5e6027-2f60-463f-a50f-f4692004134e" xmlns:ns3="0452367b-4266-40dc-a8c5-628ec6b515bf" targetNamespace="http://schemas.microsoft.com/office/2006/metadata/properties" ma:root="true" ma:fieldsID="fe4ad28cc1c61dce28bcd60549b18620" ns2:_="" ns3:_="">
    <xsd:import namespace="6f5e6027-2f60-463f-a50f-f4692004134e"/>
    <xsd:import namespace="0452367b-4266-40dc-a8c5-628ec6b515b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e6027-2f60-463f-a50f-f469200413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52367b-4266-40dc-a8c5-628ec6b515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CCAB33-5F17-4688-B5A3-1C4688C98274}">
  <ds:schemaRefs>
    <ds:schemaRef ds:uri="http://schemas.microsoft.com/office/2006/metadata/properties"/>
    <ds:schemaRef ds:uri="http://schemas.microsoft.com/office/infopath/2007/PartnerControls"/>
    <ds:schemaRef ds:uri="6f5e6027-2f60-463f-a50f-f4692004134e"/>
  </ds:schemaRefs>
</ds:datastoreItem>
</file>

<file path=customXml/itemProps2.xml><?xml version="1.0" encoding="utf-8"?>
<ds:datastoreItem xmlns:ds="http://schemas.openxmlformats.org/officeDocument/2006/customXml" ds:itemID="{802140AB-FA3E-4731-B35A-1EDCFFA10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e6027-2f60-463f-a50f-f4692004134e"/>
    <ds:schemaRef ds:uri="0452367b-4266-40dc-a8c5-628ec6b51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1FFC6C-F8F5-4346-94A4-248D0D57B920}">
  <ds:schemaRefs>
    <ds:schemaRef ds:uri="http://schemas.microsoft.com/sharepoint/v3/contenttype/forms"/>
  </ds:schemaRefs>
</ds:datastoreItem>
</file>

<file path=customXml/itemProps4.xml><?xml version="1.0" encoding="utf-8"?>
<ds:datastoreItem xmlns:ds="http://schemas.openxmlformats.org/officeDocument/2006/customXml" ds:itemID="{44403538-3FD3-453B-9F17-6B7E2D3A6B1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Submitter Checklist</vt:lpstr>
      <vt:lpstr>Proposal Summary</vt:lpstr>
      <vt:lpstr>Proposed Scope</vt:lpstr>
      <vt:lpstr>Software Information</vt:lpstr>
      <vt:lpstr>Data Conversion Services</vt:lpstr>
      <vt:lpstr>Modifications</vt:lpstr>
      <vt:lpstr>Integrations</vt:lpstr>
      <vt:lpstr>Other Services</vt:lpstr>
      <vt:lpstr>Optional</vt:lpstr>
      <vt:lpstr>'Data Conversion Services'!Print_Area</vt:lpstr>
      <vt:lpstr>Modifications!Print_Area</vt:lpstr>
      <vt:lpstr>Optional!Print_Area</vt:lpstr>
      <vt:lpstr>'Other Services'!Print_Area</vt:lpstr>
      <vt:lpstr>'Proposal Summary'!Print_Area</vt:lpstr>
      <vt:lpstr>'Software Information'!Print_Area</vt:lpstr>
      <vt:lpstr>'Submitter Checklist'!Print_Area</vt:lpstr>
      <vt:lpstr>Optional!Print_Titles</vt:lpstr>
      <vt:lpstr>'Other Services'!Print_Titles</vt:lpstr>
      <vt:lpstr>'Software Information'!Print_Titles</vt:lpstr>
    </vt:vector>
  </TitlesOfParts>
  <Manager/>
  <Company>Plante &amp; Moran, PLLC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Daryle Bullard</dc:creator>
  <cp:keywords/>
  <dc:description/>
  <cp:lastModifiedBy>Daryle Bullard</cp:lastModifiedBy>
  <cp:revision/>
  <dcterms:created xsi:type="dcterms:W3CDTF">2012-05-06T23:57:34Z</dcterms:created>
  <dcterms:modified xsi:type="dcterms:W3CDTF">2025-09-09T16:02:04Z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0x010100EBA2B63EC5FE4D44A09BB3E2BA8F74CD</vt:lpwstr>
  </property>
  <property fmtid="{D5CDD505-2E9C-101B-9397-08002B2CF9AE}" pid="3" name="MC Project Type">
    <vt:lpwstr/>
  </property>
  <property fmtid="{D5CDD505-2E9C-101B-9397-08002B2CF9AE}" pid="4" name="Industry">
    <vt:lpwstr/>
  </property>
  <property fmtid="{D5CDD505-2E9C-101B-9397-08002B2CF9AE}" pid="5" name="MC_x0020_Firm_x0020_Practice_x0020_Group">
    <vt:lpwstr/>
  </property>
  <property fmtid="{D5CDD505-2E9C-101B-9397-08002B2CF9AE}" pid="6" name="MC Firm Practice Group">
    <vt:lpwstr/>
  </property>
  <property fmtid="{D5CDD505-2E9C-101B-9397-08002B2CF9AE}" pid="7" name="TaxKeyword">
    <vt:lpwstr/>
  </property>
  <property fmtid="{D5CDD505-2E9C-101B-9397-08002B2CF9AE}" pid="8" name="Topic">
    <vt:lpwstr/>
  </property>
  <property fmtid="{D5CDD505-2E9C-101B-9397-08002B2CF9AE}" pid="9" name="Team">
    <vt:lpwstr>1;#ITC Team Site|266c735b-a207-4d73-9b04-233fd0cdc188</vt:lpwstr>
  </property>
  <property fmtid="{D5CDD505-2E9C-101B-9397-08002B2CF9AE}" pid="10" name="TeamType">
    <vt:lpwstr>2;#Work Team|bed5c3ad-62ff-4293-848a-f85524d4b261</vt:lpwstr>
  </property>
  <property fmtid="{D5CDD505-2E9C-101B-9397-08002B2CF9AE}" pid="11" name="ResourceType">
    <vt:lpwstr/>
  </property>
  <property fmtid="{D5CDD505-2E9C-101B-9397-08002B2CF9AE}" pid="12" name="_dlc_DocIdItemGuid">
    <vt:lpwstr>18e6b6fe-24d2-42b6-b41e-47cf97f94cf6</vt:lpwstr>
  </property>
  <property fmtid="{D5CDD505-2E9C-101B-9397-08002B2CF9AE}" pid="13" name="CardType">
    <vt:lpwstr/>
  </property>
  <property fmtid="{D5CDD505-2E9C-101B-9397-08002B2CF9AE}" pid="14" name="MediaServiceImageTags">
    <vt:lpwstr/>
  </property>
</Properties>
</file>